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F:\DUW\RIVA\Land\"/>
    </mc:Choice>
  </mc:AlternateContent>
  <xr:revisionPtr revIDLastSave="0" documentId="13_ncr:1_{B4FD41EE-37A9-4871-8321-C1BE33A48621}" xr6:coauthVersionLast="47" xr6:coauthVersionMax="47" xr10:uidLastSave="{00000000-0000-0000-0000-000000000000}"/>
  <workbookProtection workbookAlgorithmName="SHA-512" workbookHashValue="vwSSbvB+rOj1v0+eSsk9BR9lcOzZ8hTG5AW93RpyplPJRMv4Q8OwQn5qsemc7xhd2DyelkV2kHQus6eQcPReLA==" workbookSaltValue="H9nqJJ+vi45e215T9avhqw==" workbookSpinCount="100000" lockStructure="1"/>
  <bookViews>
    <workbookView xWindow="-120" yWindow="-120" windowWidth="29040" windowHeight="15840" xr2:uid="{00000000-000D-0000-FFFF-FFFF00000000}"/>
  </bookViews>
  <sheets>
    <sheet name="Quotation" sheetId="3" r:id="rId1"/>
    <sheet name="Land Type Definitions" sheetId="4" r:id="rId2"/>
    <sheet name="Rates" sheetId="1" state="hidden" r:id="rId3"/>
  </sheets>
  <definedNames>
    <definedName name="_xlnm.Print_Area" localSheetId="0">Quotation!$B$2:$P$91</definedName>
    <definedName name="Z_95F69684_2868_4FC5_861B_727DF29869DE_.wvu.Cols" localSheetId="0" hidden="1">Quotation!$I:$P</definedName>
    <definedName name="Z_95F69684_2868_4FC5_861B_727DF29869DE_.wvu.PrintArea" localSheetId="0" hidden="1">Quotation!$B$2:$P$91</definedName>
    <definedName name="Z_95F69684_2868_4FC5_861B_727DF29869DE_.wvu.Rows" localSheetId="0" hidden="1">Quotation!$64:$93</definedName>
  </definedNames>
  <calcPr calcId="191029"/>
  <customWorkbookViews>
    <customWorkbookView name="singlepage" guid="{95F69684-2868-4FC5-861B-727DF29869DE}" maximized="1" xWindow="-8" yWindow="-8" windowWidth="1296" windowHeight="1000" activeSheetId="3"/>
    <customWorkbookView name="test" guid="{B43AB4DB-73B0-4E0B-B9A1-1D56E437D35E}" includePrintSettings="0" includeHiddenRowCol="0" maximized="1" xWindow="-8" yWindow="-8" windowWidth="1296" windowHeight="1000"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84" i="3" l="1"/>
  <c r="G87" i="3" l="1"/>
  <c r="D88" i="3"/>
  <c r="D87" i="3"/>
  <c r="D86" i="3"/>
  <c r="D85" i="3"/>
  <c r="C75" i="3"/>
  <c r="D75" i="3"/>
  <c r="D89" i="3" l="1"/>
  <c r="C82" i="3"/>
  <c r="D60" i="3"/>
  <c r="F74" i="3" l="1"/>
  <c r="F78" i="3" s="1"/>
  <c r="D59" i="3" l="1"/>
  <c r="F76" i="3"/>
  <c r="G84" i="3" l="1"/>
  <c r="G81" i="3"/>
  <c r="F79" i="3"/>
  <c r="F80" i="3"/>
  <c r="F81" i="3"/>
  <c r="G79" i="3"/>
  <c r="F83" i="3"/>
  <c r="G82" i="3"/>
  <c r="G83" i="3"/>
  <c r="F82" i="3"/>
  <c r="G80" i="3"/>
  <c r="F75" i="3" l="1"/>
  <c r="C74" i="3" l="1"/>
  <c r="C78" i="3" l="1"/>
  <c r="D74" i="3"/>
  <c r="D73" i="3" s="1"/>
  <c r="E57" i="3"/>
  <c r="C79" i="3" l="1"/>
  <c r="C80" i="3" s="1"/>
  <c r="E56" i="3" l="1"/>
</calcChain>
</file>

<file path=xl/sharedStrings.xml><?xml version="1.0" encoding="utf-8"?>
<sst xmlns="http://schemas.openxmlformats.org/spreadsheetml/2006/main" count="368" uniqueCount="123">
  <si>
    <t>Grazing Landland, Mooreland, Woodland &amp; Pasture Land</t>
  </si>
  <si>
    <t>Land Size</t>
  </si>
  <si>
    <t xml:space="preserve">€1,300,000 LOI </t>
  </si>
  <si>
    <t>€2,600,000 LOI</t>
  </si>
  <si>
    <t>€6,500,000 LOI</t>
  </si>
  <si>
    <t>Up to 5 Acres</t>
  </si>
  <si>
    <t>Up to 10 Acres</t>
  </si>
  <si>
    <t>Up to 20 Acres</t>
  </si>
  <si>
    <t>Up to 45 Acres</t>
  </si>
  <si>
    <t>Over 45 Acres</t>
  </si>
  <si>
    <t>Refers</t>
  </si>
  <si>
    <t>Rough Country</t>
  </si>
  <si>
    <t>Development Site, Private Road</t>
  </si>
  <si>
    <t>Self Build</t>
  </si>
  <si>
    <t>Premium</t>
  </si>
  <si>
    <t>yes</t>
  </si>
  <si>
    <t>Grazing Land</t>
  </si>
  <si>
    <t>Woodland</t>
  </si>
  <si>
    <t>Mooreland</t>
  </si>
  <si>
    <t>Pasture Land</t>
  </si>
  <si>
    <t>Development Site</t>
  </si>
  <si>
    <t>Proposer Name</t>
  </si>
  <si>
    <t>Risk Address</t>
  </si>
  <si>
    <t>Inception Date</t>
  </si>
  <si>
    <t>Postal Address</t>
  </si>
  <si>
    <t>Riva</t>
  </si>
  <si>
    <t>Gross</t>
  </si>
  <si>
    <t>Dolmen fees</t>
  </si>
  <si>
    <t>land type</t>
  </si>
  <si>
    <t>size</t>
  </si>
  <si>
    <t>limit</t>
  </si>
  <si>
    <t>premium</t>
  </si>
  <si>
    <t>Yes</t>
  </si>
  <si>
    <t>Refer to Dolmen</t>
  </si>
  <si>
    <t>Risk declined</t>
  </si>
  <si>
    <t>Please agree to the assumptions</t>
  </si>
  <si>
    <t>N/A</t>
  </si>
  <si>
    <t>total premium</t>
  </si>
  <si>
    <t>Dolmen Insurance Brokers Ltd. t/a Dolmen Underwriting, is regulated by the Central Bank of Ireland</t>
  </si>
  <si>
    <t>(please select)</t>
  </si>
  <si>
    <t>Quote Valid for 30 days</t>
  </si>
  <si>
    <t>Premium incl Levy &amp; Fees*</t>
  </si>
  <si>
    <t>No</t>
  </si>
  <si>
    <t>Please Select</t>
  </si>
  <si>
    <t>EL</t>
  </si>
  <si>
    <t>Up to 60 Acres</t>
  </si>
  <si>
    <t>Up to 75 Acres</t>
  </si>
  <si>
    <t>Tillage</t>
  </si>
  <si>
    <t>Commercial Private Road</t>
  </si>
  <si>
    <t>Minimum excess Applicable:</t>
  </si>
  <si>
    <t>Minimum Excess €500 each and every claim</t>
  </si>
  <si>
    <t>Land:</t>
  </si>
  <si>
    <t>EL:</t>
  </si>
  <si>
    <t>This quote is an indication of price only. To get a final quote, you will need to submit an email with the quick quote attached to team@dolmenunderwriting.ie. Errors and omissions excepted.</t>
  </si>
  <si>
    <t>Comm. Private Road</t>
  </si>
  <si>
    <t>Minimum and Deposit</t>
  </si>
  <si>
    <t>Res. Private Road</t>
  </si>
  <si>
    <t>Employers Liability required (LOI €10m)</t>
  </si>
  <si>
    <t>UW Fee</t>
  </si>
  <si>
    <t>UWFee</t>
  </si>
  <si>
    <t>Up to 100 Acres</t>
  </si>
  <si>
    <t>Over 100 Acres</t>
  </si>
  <si>
    <t>EL UW Fee</t>
  </si>
  <si>
    <t xml:space="preserve">* This quotation includes: </t>
  </si>
  <si>
    <t>Property Owners Liability amount required</t>
  </si>
  <si>
    <t>Accuracy and Honesty Warning</t>
  </si>
  <si>
    <t>The information provided by you in answer to the questions asked below has a legal effect as a representation made by you to Insurers prior to entering into the contract of insurance. Please check the information carefully and make sure it is correct. If you make any misrepresentation Insurers may have the right to repudiate any liability, or limit the amount payable under any claim, or terminate the contract of insurance on giving you reasonable notice. As a result, you may also find it difficult to arrange this type of insurance in the future.</t>
  </si>
  <si>
    <t xml:space="preserve">Do you (the proposer) reside outside of the Republic of Ireland? </t>
  </si>
  <si>
    <t>Is the land type selected, an accurate representation of the site based on the separate 
“Land Type Definitions” document?</t>
  </si>
  <si>
    <t>Does the site, or has the site ever contained refuse dumps, landfill or quarry?</t>
  </si>
  <si>
    <t>Does the site contain any septic/water treatment tanks?</t>
  </si>
  <si>
    <t>Does the site have any beach, sea, lake, pond, well, stream or river located 
on or adjacent to it?</t>
  </si>
  <si>
    <t>Does the site contain any play equipment, playgrounds, crèches or any similar 
childcare facilities?</t>
  </si>
  <si>
    <t>Does the site form part of an operational/trading risk E.g. holiday rentals, riding 
school etc.</t>
  </si>
  <si>
    <t>Is the site used for keeping cattle/livestock or any other animals?</t>
  </si>
  <si>
    <t>Is the site used for crop growing/cultivation?</t>
  </si>
  <si>
    <t>Are there any buildings/structures on site? E.g. houses, sheds, caravans, derelict 
buildings, wind turbines etc.</t>
  </si>
  <si>
    <t>Are there any sports facilities/equipment on site or is the site used for any 
sporting/athletic activities?</t>
  </si>
  <si>
    <t>Is the site leased/occupied by a third party?</t>
  </si>
  <si>
    <t>Is the site used as a car park only?</t>
  </si>
  <si>
    <t>Is the site used to store any materials?</t>
  </si>
  <si>
    <t>Is the site fully walled/fenced and secure?</t>
  </si>
  <si>
    <t>Could the site be considered a “ghost” or unoccupied residential estate?</t>
  </si>
  <si>
    <t>Have you (the proposer) ever been declared bankrupt or are the subject of any 
current bankruptcy proceedings?</t>
  </si>
  <si>
    <t>Have you (the proposer) had any claims in the previous 5 years?</t>
  </si>
  <si>
    <t>If you are requesting a quotation for Employers Liability, please answer the following:</t>
  </si>
  <si>
    <t>Are employee duties restricted to general maintenance duties only?</t>
  </si>
  <si>
    <t>Do the maximum wages per annum exceed €5,000 ?</t>
  </si>
  <si>
    <t>If you have answered YES to any of the above queries, please provide further information:</t>
  </si>
  <si>
    <t xml:space="preserve">Description </t>
  </si>
  <si>
    <t xml:space="preserve">Grazing Land </t>
  </si>
  <si>
    <t xml:space="preserve">Pasture Land </t>
  </si>
  <si>
    <t xml:space="preserve">Moorland </t>
  </si>
  <si>
    <t xml:space="preserve">Grassland – can be used for keeping animals </t>
  </si>
  <si>
    <t xml:space="preserve">Subject to conditions as stated on policy wording. </t>
  </si>
  <si>
    <t xml:space="preserve">Woodland </t>
  </si>
  <si>
    <t xml:space="preserve">Sites which are predominantly trees / forest </t>
  </si>
  <si>
    <t xml:space="preserve">Rough Country </t>
  </si>
  <si>
    <t xml:space="preserve">Rough Land which may be uneven in nature, rocky or overgrown. </t>
  </si>
  <si>
    <t xml:space="preserve">Tillage </t>
  </si>
  <si>
    <t xml:space="preserve">Sites used for growing crops. Sites may be laying fallow. </t>
  </si>
  <si>
    <t xml:space="preserve">Development site </t>
  </si>
  <si>
    <t xml:space="preserve">Sites which are either under or awaiting construction. Sites with the intention of future development. </t>
  </si>
  <si>
    <t xml:space="preserve">Residential Private Road </t>
  </si>
  <si>
    <t xml:space="preserve">The sites are fully complete common areas (roadways, footpaths, green areas) of residential streets/estates. </t>
  </si>
  <si>
    <t xml:space="preserve">Commercial Private Road </t>
  </si>
  <si>
    <t xml:space="preserve">The sites are the fully complete common areas (roadways, footpaths green areas) of business parks, retail parks, office parks etc. </t>
  </si>
  <si>
    <t xml:space="preserve">Self-build site </t>
  </si>
  <si>
    <t xml:space="preserve">The sites are similar to development sites, however it is the intention of the proposer to commence work on the site themselves without the use of a contractor. </t>
  </si>
  <si>
    <t>Land Type Definitions</t>
  </si>
  <si>
    <t xml:space="preserve">Land type </t>
  </si>
  <si>
    <t>Broker Commission</t>
  </si>
  <si>
    <t>Broker commission</t>
  </si>
  <si>
    <t>Land Type   (for definitions, see second tab)</t>
  </si>
  <si>
    <t>Up to 30 Acres</t>
  </si>
  <si>
    <t>EL premium incl levy</t>
  </si>
  <si>
    <t>EL premium excl levy</t>
  </si>
  <si>
    <t>Please complete first 4 questions above</t>
  </si>
  <si>
    <t>Insurer: Starr Europe Insurance Ltd</t>
  </si>
  <si>
    <t xml:space="preserve">     - 4% Government Levy, 3rd Party broker fee of €40 and €50 or 10% (whichever greater) Dolmen admin fee and</t>
  </si>
  <si>
    <t xml:space="preserve">       a Stamp Duty of €1</t>
  </si>
  <si>
    <t>Quick Quote Version 0426 v2</t>
  </si>
  <si>
    <t>Land Liability Quick Quote V04-26 v2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</si>
</sst>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quot;€&quot;#,##0;[Red]\-&quot;€&quot;#,##0"/>
    <numFmt numFmtId="165" formatCode="_-&quot;€&quot;* #,##0.00_-;\-&quot;€&quot;* #,##0.00_-;_-&quot;€&quot;* &quot;-&quot;??_-;_-@_-"/>
    <numFmt numFmtId="166" formatCode="&quot;€&quot;#,##0.00"/>
    <numFmt numFmtId="167" formatCode="_-&quot;€&quot;* #,##0_-;\-&quot;€&quot;* #,##0_-;_-&quot;€&quot;* &quot;-&quot;??_-;_-@_-"/>
    <numFmt numFmtId="168" formatCode="[$-F800]dddd\,\ mmmm\ dd\,\ yyyy"/>
    <numFmt numFmtId="169" formatCode="#,##0.00_ ;\-#,##0.00\ "/>
    <numFmt numFmtId="170" formatCode="&quot;€&quot;#,##0"/>
  </numFmts>
  <fonts count="19" x14ac:knownFonts="1">
    <font>
      <sz val="10"/>
      <name val="Arial"/>
    </font>
    <font>
      <b/>
      <sz val="10"/>
      <name val="Arial"/>
      <family val="2"/>
    </font>
    <font>
      <b/>
      <sz val="14"/>
      <name val="Verdana"/>
      <family val="2"/>
    </font>
    <font>
      <b/>
      <sz val="14"/>
      <name val="Arial"/>
      <family val="2"/>
    </font>
    <font>
      <sz val="8"/>
      <name val="Arial"/>
      <family val="2"/>
    </font>
    <font>
      <sz val="10"/>
      <name val="Arial"/>
      <family val="2"/>
    </font>
    <font>
      <b/>
      <sz val="18"/>
      <name val="Arial"/>
      <family val="2"/>
    </font>
    <font>
      <sz val="12"/>
      <name val="Arial"/>
      <family val="2"/>
    </font>
    <font>
      <b/>
      <sz val="12"/>
      <name val="Arial"/>
      <family val="2"/>
    </font>
    <font>
      <b/>
      <sz val="12"/>
      <name val="Arial"/>
      <family val="2"/>
    </font>
    <font>
      <sz val="10"/>
      <color indexed="9"/>
      <name val="Arial"/>
      <family val="2"/>
    </font>
    <font>
      <b/>
      <sz val="10"/>
      <name val="Arial"/>
      <family val="2"/>
    </font>
    <font>
      <sz val="12"/>
      <name val="Arial"/>
      <family val="2"/>
    </font>
    <font>
      <sz val="10"/>
      <name val="Arial"/>
      <family val="2"/>
    </font>
    <font>
      <sz val="11"/>
      <name val="Arial"/>
      <family val="2"/>
    </font>
    <font>
      <b/>
      <sz val="11"/>
      <name val="Arial"/>
      <family val="2"/>
    </font>
    <font>
      <b/>
      <sz val="14"/>
      <name val="Arial"/>
      <family val="2"/>
    </font>
    <font>
      <b/>
      <sz val="11"/>
      <color rgb="FF000000"/>
      <name val="Calibri"/>
      <family val="2"/>
    </font>
    <font>
      <sz val="11"/>
      <color rgb="FF000000"/>
      <name val="Calibri"/>
      <family val="2"/>
    </font>
  </fonts>
  <fills count="6">
    <fill>
      <patternFill patternType="none"/>
    </fill>
    <fill>
      <patternFill patternType="gray125"/>
    </fill>
    <fill>
      <patternFill patternType="solid">
        <fgColor indexed="44"/>
        <bgColor indexed="64"/>
      </patternFill>
    </fill>
    <fill>
      <patternFill patternType="solid">
        <fgColor indexed="40"/>
        <bgColor indexed="64"/>
      </patternFill>
    </fill>
    <fill>
      <patternFill patternType="solid">
        <fgColor theme="0"/>
        <bgColor indexed="64"/>
      </patternFill>
    </fill>
    <fill>
      <patternFill patternType="solid">
        <fgColor theme="0" tint="-0.14999847407452621"/>
        <bgColor indexed="64"/>
      </patternFill>
    </fill>
  </fills>
  <borders count="2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165" fontId="5" fillId="0" borderId="0" applyFont="0" applyFill="0" applyBorder="0" applyAlignment="0" applyProtection="0"/>
  </cellStyleXfs>
  <cellXfs count="135">
    <xf numFmtId="0" fontId="0" fillId="0" borderId="0" xfId="0"/>
    <xf numFmtId="0" fontId="1" fillId="0" borderId="0" xfId="0" applyFont="1"/>
    <xf numFmtId="0" fontId="0" fillId="0" borderId="0" xfId="0" applyAlignment="1">
      <alignment horizontal="center"/>
    </xf>
    <xf numFmtId="164" fontId="0" fillId="0" borderId="0" xfId="0" applyNumberFormat="1" applyAlignment="1">
      <alignment horizontal="center"/>
    </xf>
    <xf numFmtId="0" fontId="2" fillId="0" borderId="0" xfId="0" applyFont="1"/>
    <xf numFmtId="0" fontId="3" fillId="0" borderId="0" xfId="0" applyFont="1"/>
    <xf numFmtId="0" fontId="7" fillId="2" borderId="0" xfId="0" applyFont="1" applyFill="1" applyAlignment="1" applyProtection="1">
      <alignment horizontal="right"/>
      <protection locked="0"/>
    </xf>
    <xf numFmtId="0" fontId="12" fillId="2" borderId="0" xfId="0" applyFont="1" applyFill="1" applyAlignment="1" applyProtection="1">
      <alignment horizontal="right"/>
      <protection locked="0"/>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6" fillId="0" borderId="0" xfId="0" applyFont="1"/>
    <xf numFmtId="0" fontId="0" fillId="0" borderId="6" xfId="0" applyBorder="1"/>
    <xf numFmtId="0" fontId="0" fillId="0" borderId="7" xfId="0" applyBorder="1"/>
    <xf numFmtId="0" fontId="0" fillId="0" borderId="8" xfId="0" applyBorder="1"/>
    <xf numFmtId="0" fontId="13" fillId="0" borderId="4" xfId="0" applyFont="1" applyBorder="1" applyAlignment="1">
      <alignment horizontal="right"/>
    </xf>
    <xf numFmtId="0" fontId="13" fillId="0" borderId="0" xfId="0" applyFont="1" applyAlignment="1">
      <alignment horizontal="right"/>
    </xf>
    <xf numFmtId="0" fontId="0" fillId="0" borderId="0" xfId="0" applyAlignment="1">
      <alignment horizontal="right"/>
    </xf>
    <xf numFmtId="0" fontId="12" fillId="0" borderId="4" xfId="0" applyFont="1" applyBorder="1"/>
    <xf numFmtId="0" fontId="7" fillId="0" borderId="0" xfId="0" applyFont="1"/>
    <xf numFmtId="0" fontId="13" fillId="0" borderId="0" xfId="0" applyFont="1"/>
    <xf numFmtId="3" fontId="0" fillId="0" borderId="0" xfId="0" applyNumberFormat="1"/>
    <xf numFmtId="0" fontId="8" fillId="0" borderId="0" xfId="0" applyFont="1"/>
    <xf numFmtId="166" fontId="9" fillId="0" borderId="0" xfId="0" applyNumberFormat="1" applyFont="1" applyAlignment="1">
      <alignment horizontal="right"/>
    </xf>
    <xf numFmtId="166" fontId="8" fillId="3" borderId="0" xfId="0" applyNumberFormat="1" applyFont="1" applyFill="1"/>
    <xf numFmtId="166" fontId="8" fillId="0" borderId="0" xfId="0" applyNumberFormat="1" applyFont="1" applyAlignment="1">
      <alignment horizontal="right"/>
    </xf>
    <xf numFmtId="0" fontId="13" fillId="0" borderId="4" xfId="0" applyFont="1" applyBorder="1"/>
    <xf numFmtId="2" fontId="0" fillId="0" borderId="0" xfId="0" applyNumberFormat="1"/>
    <xf numFmtId="9" fontId="0" fillId="0" borderId="0" xfId="0" applyNumberFormat="1"/>
    <xf numFmtId="169" fontId="0" fillId="0" borderId="0" xfId="1" applyNumberFormat="1" applyFont="1" applyBorder="1" applyProtection="1"/>
    <xf numFmtId="167" fontId="0" fillId="0" borderId="0" xfId="1" applyNumberFormat="1" applyFont="1" applyBorder="1" applyProtection="1"/>
    <xf numFmtId="164" fontId="0" fillId="0" borderId="0" xfId="0" applyNumberFormat="1"/>
    <xf numFmtId="168" fontId="0" fillId="0" borderId="9" xfId="0" applyNumberFormat="1" applyBorder="1" applyProtection="1">
      <protection locked="0"/>
    </xf>
    <xf numFmtId="0" fontId="12" fillId="0" borderId="4" xfId="0" applyFont="1" applyBorder="1" applyAlignment="1">
      <alignment wrapText="1"/>
    </xf>
    <xf numFmtId="0" fontId="0" fillId="0" borderId="0" xfId="0" applyAlignment="1">
      <alignment wrapText="1"/>
    </xf>
    <xf numFmtId="0" fontId="0" fillId="0" borderId="5" xfId="0" applyBorder="1" applyAlignment="1">
      <alignment wrapText="1"/>
    </xf>
    <xf numFmtId="0" fontId="12" fillId="0" borderId="0" xfId="0" applyFont="1"/>
    <xf numFmtId="0" fontId="7" fillId="0" borderId="0" xfId="0" applyFont="1" applyAlignment="1">
      <alignment wrapText="1"/>
    </xf>
    <xf numFmtId="166" fontId="12" fillId="0" borderId="0" xfId="0" applyNumberFormat="1" applyFont="1"/>
    <xf numFmtId="0" fontId="11" fillId="0" borderId="0" xfId="0" applyFont="1" applyAlignment="1">
      <alignment horizontal="right" vertical="center"/>
    </xf>
    <xf numFmtId="0" fontId="8" fillId="0" borderId="0" xfId="0" applyFont="1" applyAlignment="1">
      <alignment horizontal="right" vertical="center"/>
    </xf>
    <xf numFmtId="0" fontId="7" fillId="0" borderId="0" xfId="0" applyFont="1" applyAlignment="1">
      <alignment horizontal="right"/>
    </xf>
    <xf numFmtId="0" fontId="13" fillId="0" borderId="0" xfId="0" applyFont="1" applyAlignment="1">
      <alignment horizontal="center" wrapText="1"/>
    </xf>
    <xf numFmtId="0" fontId="12" fillId="0" borderId="0" xfId="0" applyFont="1" applyAlignment="1">
      <alignment horizontal="left" vertical="center" wrapText="1"/>
    </xf>
    <xf numFmtId="0" fontId="13" fillId="0" borderId="0" xfId="0" applyFont="1" applyAlignment="1">
      <alignment horizontal="left" vertical="center" wrapText="1"/>
    </xf>
    <xf numFmtId="0" fontId="11" fillId="0" borderId="0" xfId="0" applyFont="1" applyAlignment="1">
      <alignment wrapText="1"/>
    </xf>
    <xf numFmtId="0" fontId="0" fillId="0" borderId="0" xfId="0" applyAlignment="1">
      <alignment horizontal="left" vertical="center" wrapText="1"/>
    </xf>
    <xf numFmtId="0" fontId="10" fillId="0" borderId="0" xfId="0" applyFont="1"/>
    <xf numFmtId="2" fontId="11" fillId="0" borderId="0" xfId="0" applyNumberFormat="1" applyFont="1"/>
    <xf numFmtId="0" fontId="13" fillId="0" borderId="0" xfId="0" applyFont="1" applyAlignment="1">
      <alignment wrapText="1"/>
    </xf>
    <xf numFmtId="170" fontId="7" fillId="2" borderId="0" xfId="0" applyNumberFormat="1" applyFont="1" applyFill="1" applyAlignment="1" applyProtection="1">
      <alignment horizontal="right"/>
      <protection locked="0"/>
    </xf>
    <xf numFmtId="0" fontId="13" fillId="0" borderId="0" xfId="0" applyFont="1" applyAlignment="1">
      <alignment horizontal="center"/>
    </xf>
    <xf numFmtId="0" fontId="11" fillId="0" borderId="0" xfId="0" applyFont="1" applyAlignment="1">
      <alignment horizontal="left" vertical="center"/>
    </xf>
    <xf numFmtId="0" fontId="12" fillId="0" borderId="5" xfId="0" applyFont="1" applyBorder="1" applyAlignment="1">
      <alignment horizontal="left" vertical="center" wrapText="1"/>
    </xf>
    <xf numFmtId="0" fontId="14" fillId="0" borderId="5" xfId="0" applyFont="1" applyBorder="1" applyAlignment="1">
      <alignment horizontal="left" vertical="center" wrapText="1"/>
    </xf>
    <xf numFmtId="0" fontId="7" fillId="2" borderId="0" xfId="0" applyFont="1" applyFill="1" applyAlignment="1" applyProtection="1">
      <alignment horizontal="left"/>
      <protection locked="0"/>
    </xf>
    <xf numFmtId="0" fontId="7" fillId="4" borderId="5" xfId="0" applyFont="1" applyFill="1" applyBorder="1" applyAlignment="1">
      <alignment horizontal="left"/>
    </xf>
    <xf numFmtId="0" fontId="17" fillId="0" borderId="14" xfId="0" applyFont="1" applyBorder="1" applyAlignment="1">
      <alignment vertical="top" wrapText="1"/>
    </xf>
    <xf numFmtId="0" fontId="17" fillId="0" borderId="15" xfId="0" applyFont="1" applyBorder="1" applyAlignment="1">
      <alignment vertical="top" wrapText="1"/>
    </xf>
    <xf numFmtId="0" fontId="18" fillId="0" borderId="16" xfId="0" applyFont="1" applyBorder="1" applyAlignment="1">
      <alignment vertical="top" wrapText="1"/>
    </xf>
    <xf numFmtId="0" fontId="18" fillId="0" borderId="17" xfId="0" applyFont="1" applyBorder="1" applyAlignment="1">
      <alignment vertical="top" wrapText="1"/>
    </xf>
    <xf numFmtId="0" fontId="18" fillId="0" borderId="18" xfId="0" applyFont="1" applyBorder="1" applyAlignment="1">
      <alignment vertical="top" wrapText="1"/>
    </xf>
    <xf numFmtId="0" fontId="18" fillId="0" borderId="19" xfId="0" applyFont="1" applyBorder="1" applyAlignment="1">
      <alignment vertical="top" wrapText="1"/>
    </xf>
    <xf numFmtId="0" fontId="18" fillId="0" borderId="20" xfId="0" applyFont="1" applyBorder="1" applyAlignment="1">
      <alignment vertical="top" wrapText="1"/>
    </xf>
    <xf numFmtId="0" fontId="0" fillId="0" borderId="21" xfId="0" applyBorder="1" applyAlignment="1">
      <alignment vertical="top" wrapText="1"/>
    </xf>
    <xf numFmtId="0" fontId="18" fillId="0" borderId="21" xfId="0" applyFont="1" applyBorder="1" applyAlignment="1">
      <alignment vertical="top" wrapText="1"/>
    </xf>
    <xf numFmtId="0" fontId="18" fillId="0" borderId="22" xfId="0" applyFont="1" applyBorder="1" applyAlignment="1">
      <alignment vertical="top" wrapText="1"/>
    </xf>
    <xf numFmtId="0" fontId="18" fillId="0" borderId="23" xfId="0" applyFont="1" applyBorder="1" applyAlignment="1">
      <alignment vertical="top" wrapText="1"/>
    </xf>
    <xf numFmtId="0" fontId="7" fillId="0" borderId="5" xfId="0" applyFont="1" applyBorder="1" applyAlignment="1">
      <alignment horizontal="left"/>
    </xf>
    <xf numFmtId="0" fontId="5" fillId="0" borderId="5" xfId="0" applyFont="1" applyBorder="1" applyAlignment="1">
      <alignment horizontal="right"/>
    </xf>
    <xf numFmtId="0" fontId="2" fillId="0" borderId="0" xfId="0" applyFont="1" applyAlignment="1">
      <alignment horizontal="left"/>
    </xf>
    <xf numFmtId="0" fontId="11" fillId="0" borderId="0" xfId="0" applyFont="1"/>
    <xf numFmtId="0" fontId="2" fillId="0" borderId="0" xfId="0" applyFont="1" applyAlignment="1">
      <alignment horizontal="center"/>
    </xf>
    <xf numFmtId="0" fontId="5" fillId="0" borderId="0" xfId="0" applyFont="1"/>
    <xf numFmtId="0" fontId="0" fillId="0" borderId="4" xfId="0" applyBorder="1" applyAlignment="1">
      <alignment horizontal="left" vertical="center" wrapText="1"/>
    </xf>
    <xf numFmtId="0" fontId="0" fillId="0" borderId="5" xfId="0" applyBorder="1" applyAlignment="1">
      <alignment horizontal="left" vertical="center" wrapText="1"/>
    </xf>
    <xf numFmtId="0" fontId="7" fillId="0" borderId="4" xfId="0" applyFont="1" applyBorder="1"/>
    <xf numFmtId="2" fontId="18" fillId="0" borderId="0" xfId="0" applyNumberFormat="1" applyFont="1" applyFill="1" applyBorder="1" applyAlignment="1">
      <alignment horizontal="center" vertical="top" shrinkToFit="1"/>
    </xf>
    <xf numFmtId="1" fontId="18" fillId="0" borderId="0" xfId="0" applyNumberFormat="1" applyFont="1" applyFill="1" applyBorder="1" applyAlignment="1">
      <alignment horizontal="center" vertical="top" shrinkToFit="1"/>
    </xf>
    <xf numFmtId="4" fontId="18" fillId="0" borderId="0" xfId="0" applyNumberFormat="1" applyFont="1" applyFill="1" applyBorder="1" applyAlignment="1">
      <alignment horizontal="center" vertical="top" shrinkToFit="1"/>
    </xf>
    <xf numFmtId="0" fontId="7" fillId="0" borderId="4" xfId="0" quotePrefix="1" applyFont="1" applyBorder="1" applyAlignment="1">
      <alignment horizontal="center" vertical="center" wrapText="1"/>
    </xf>
    <xf numFmtId="0" fontId="14" fillId="0" borderId="4" xfId="0" applyFont="1" applyBorder="1" applyAlignment="1">
      <alignment horizontal="left" vertical="center" wrapText="1"/>
    </xf>
    <xf numFmtId="0" fontId="14" fillId="0" borderId="0" xfId="0" applyFont="1" applyAlignment="1">
      <alignment horizontal="left" vertical="center" wrapText="1"/>
    </xf>
    <xf numFmtId="0" fontId="14" fillId="5" borderId="4" xfId="0" applyFont="1" applyFill="1" applyBorder="1" applyAlignment="1">
      <alignment horizontal="left" vertical="center" wrapText="1"/>
    </xf>
    <xf numFmtId="0" fontId="14" fillId="5" borderId="0" xfId="0" applyFont="1" applyFill="1" applyAlignment="1">
      <alignment horizontal="left" vertical="center" wrapText="1"/>
    </xf>
    <xf numFmtId="0" fontId="15" fillId="0" borderId="6" xfId="0" applyFont="1" applyBorder="1" applyAlignment="1">
      <alignment horizontal="left" vertical="center" wrapText="1"/>
    </xf>
    <xf numFmtId="0" fontId="15" fillId="0" borderId="7" xfId="0" applyFont="1" applyBorder="1" applyAlignment="1">
      <alignment horizontal="left" vertical="center" wrapText="1"/>
    </xf>
    <xf numFmtId="0" fontId="15" fillId="0" borderId="8" xfId="0" applyFont="1" applyBorder="1" applyAlignment="1">
      <alignment horizontal="left" vertical="center" wrapText="1"/>
    </xf>
    <xf numFmtId="0" fontId="14" fillId="5" borderId="4" xfId="0" applyFont="1" applyFill="1" applyBorder="1" applyAlignment="1">
      <alignment horizontal="left" vertical="center"/>
    </xf>
    <xf numFmtId="0" fontId="14" fillId="5" borderId="0" xfId="0" applyFont="1" applyFill="1" applyAlignment="1">
      <alignment horizontal="left" vertical="center"/>
    </xf>
    <xf numFmtId="0" fontId="0" fillId="5" borderId="0" xfId="0" applyFill="1" applyAlignment="1">
      <alignment horizontal="left" vertical="center"/>
    </xf>
    <xf numFmtId="0" fontId="0" fillId="0" borderId="0" xfId="0" applyAlignment="1">
      <alignment horizontal="left" vertical="center" wrapText="1"/>
    </xf>
    <xf numFmtId="0" fontId="0" fillId="5" borderId="0" xfId="0" applyFill="1" applyAlignment="1">
      <alignment horizontal="left" vertical="center" wrapText="1"/>
    </xf>
    <xf numFmtId="0" fontId="14" fillId="0" borderId="4" xfId="0" applyFont="1" applyBorder="1" applyAlignment="1">
      <alignment horizontal="left" vertical="center"/>
    </xf>
    <xf numFmtId="0" fontId="14" fillId="0" borderId="0" xfId="0" applyFont="1" applyAlignment="1">
      <alignment horizontal="left" vertical="center"/>
    </xf>
    <xf numFmtId="0" fontId="0" fillId="0" borderId="1" xfId="0" applyBorder="1" applyAlignment="1" applyProtection="1">
      <alignment wrapText="1"/>
      <protection locked="0"/>
    </xf>
    <xf numFmtId="0" fontId="0" fillId="0" borderId="3" xfId="0" applyBorder="1" applyAlignment="1" applyProtection="1">
      <alignment wrapText="1"/>
      <protection locked="0"/>
    </xf>
    <xf numFmtId="0" fontId="0" fillId="0" borderId="4" xfId="0" applyBorder="1" applyAlignment="1" applyProtection="1">
      <alignment wrapText="1"/>
      <protection locked="0"/>
    </xf>
    <xf numFmtId="0" fontId="0" fillId="0" borderId="5" xfId="0" applyBorder="1" applyAlignment="1" applyProtection="1">
      <alignment wrapText="1"/>
      <protection locked="0"/>
    </xf>
    <xf numFmtId="0" fontId="0" fillId="0" borderId="6" xfId="0" applyBorder="1" applyAlignment="1" applyProtection="1">
      <alignment wrapText="1"/>
      <protection locked="0"/>
    </xf>
    <xf numFmtId="0" fontId="0" fillId="0" borderId="8" xfId="0" applyBorder="1" applyAlignment="1" applyProtection="1">
      <alignment wrapText="1"/>
      <protection locked="0"/>
    </xf>
    <xf numFmtId="0" fontId="15" fillId="0" borderId="4" xfId="0" applyFont="1" applyBorder="1" applyAlignment="1">
      <alignment horizontal="left" vertical="center"/>
    </xf>
    <xf numFmtId="0" fontId="15" fillId="0" borderId="0" xfId="0" applyFont="1" applyAlignment="1">
      <alignment horizontal="left" vertical="center"/>
    </xf>
    <xf numFmtId="170" fontId="8" fillId="0" borderId="0" xfId="0" applyNumberFormat="1" applyFont="1" applyAlignment="1">
      <alignment horizontal="left" vertical="center"/>
    </xf>
    <xf numFmtId="0" fontId="11" fillId="0" borderId="0" xfId="0" applyFont="1" applyAlignment="1">
      <alignment horizontal="left" vertical="center"/>
    </xf>
    <xf numFmtId="0" fontId="13" fillId="0" borderId="4" xfId="0" applyFont="1" applyBorder="1" applyAlignment="1">
      <alignment horizontal="center" wrapText="1"/>
    </xf>
    <xf numFmtId="0" fontId="13" fillId="0" borderId="0" xfId="0" applyFont="1" applyAlignment="1">
      <alignment horizontal="center" wrapText="1"/>
    </xf>
    <xf numFmtId="0" fontId="13" fillId="0" borderId="5" xfId="0" applyFont="1" applyBorder="1" applyAlignment="1">
      <alignment horizontal="center" wrapText="1"/>
    </xf>
    <xf numFmtId="0" fontId="12" fillId="0" borderId="4" xfId="0" applyFont="1" applyBorder="1" applyAlignment="1">
      <alignment horizontal="left" vertical="center" wrapText="1"/>
    </xf>
    <xf numFmtId="0" fontId="12" fillId="0" borderId="0" xfId="0" applyFont="1" applyAlignment="1">
      <alignment horizontal="left" vertical="center" wrapText="1"/>
    </xf>
    <xf numFmtId="0" fontId="12" fillId="0" borderId="5" xfId="0" applyFont="1" applyBorder="1" applyAlignment="1">
      <alignment horizontal="left" vertical="center" wrapText="1"/>
    </xf>
    <xf numFmtId="0" fontId="16" fillId="0" borderId="4" xfId="0" applyFont="1" applyBorder="1" applyAlignment="1">
      <alignment horizontal="center" vertical="center" wrapText="1"/>
    </xf>
    <xf numFmtId="0" fontId="16" fillId="0" borderId="0" xfId="0" applyFont="1" applyAlignment="1">
      <alignment horizontal="center" vertical="center" wrapText="1"/>
    </xf>
    <xf numFmtId="0" fontId="16" fillId="0" borderId="5" xfId="0" applyFont="1" applyBorder="1" applyAlignment="1">
      <alignment horizontal="center" vertical="center" wrapText="1"/>
    </xf>
    <xf numFmtId="0" fontId="0" fillId="0" borderId="5" xfId="0" applyBorder="1" applyAlignment="1">
      <alignment horizontal="left" vertical="center" wrapText="1"/>
    </xf>
    <xf numFmtId="0" fontId="7" fillId="0" borderId="4" xfId="0" quotePrefix="1" applyFont="1" applyBorder="1" applyAlignment="1">
      <alignment horizontal="left" vertical="center"/>
    </xf>
    <xf numFmtId="0" fontId="0" fillId="0" borderId="0" xfId="0" applyAlignment="1">
      <alignment horizontal="left" vertical="center"/>
    </xf>
    <xf numFmtId="0" fontId="0" fillId="0" borderId="5" xfId="0" applyBorder="1" applyAlignment="1">
      <alignment horizontal="left" vertical="center"/>
    </xf>
    <xf numFmtId="0" fontId="15" fillId="0" borderId="4" xfId="0" applyFont="1" applyBorder="1" applyAlignment="1">
      <alignment horizontal="left" vertical="center" wrapText="1"/>
    </xf>
    <xf numFmtId="0" fontId="15" fillId="0" borderId="0" xfId="0" applyFont="1" applyAlignment="1">
      <alignment horizontal="left" vertical="center" wrapText="1"/>
    </xf>
    <xf numFmtId="0" fontId="15" fillId="0" borderId="5"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4" fillId="0" borderId="2" xfId="0" applyFont="1"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0" fillId="0" borderId="10" xfId="0" applyBorder="1" applyProtection="1">
      <protection locked="0"/>
    </xf>
    <xf numFmtId="0" fontId="0" fillId="0" borderId="11" xfId="0" applyBorder="1" applyProtection="1">
      <protection locked="0"/>
    </xf>
    <xf numFmtId="0" fontId="16" fillId="0" borderId="12" xfId="0" applyFont="1" applyBorder="1" applyAlignment="1">
      <alignment horizontal="center"/>
    </xf>
    <xf numFmtId="0" fontId="16" fillId="0" borderId="13" xfId="0" applyFont="1" applyBorder="1" applyAlignment="1">
      <alignment horizontal="center"/>
    </xf>
  </cellXfs>
  <cellStyles count="2">
    <cellStyle name="Currency" xfId="1" builtinId="4"/>
    <cellStyle name="Normal" xfId="0" builtinId="0"/>
  </cellStyles>
  <dxfs count="18">
    <dxf>
      <font>
        <color rgb="FF9C0006"/>
      </font>
    </dxf>
    <dxf>
      <font>
        <color rgb="FF9C0006"/>
      </font>
      <fill>
        <patternFill>
          <bgColor rgb="FFFFC7CE"/>
        </patternFill>
      </fill>
    </dxf>
    <dxf>
      <font>
        <b/>
        <i val="0"/>
        <color rgb="FFFF0000"/>
      </font>
      <fill>
        <patternFill>
          <bgColor theme="1"/>
        </patternFill>
      </fill>
    </dxf>
    <dxf>
      <font>
        <b/>
        <i val="0"/>
        <color theme="1"/>
      </font>
      <fill>
        <patternFill>
          <bgColor rgb="FFFF0000"/>
        </patternFill>
      </fill>
    </dxf>
    <dxf>
      <font>
        <b/>
        <i val="0"/>
        <strike val="0"/>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colors>
    <mruColors>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345462</xdr:colOff>
      <xdr:row>1</xdr:row>
      <xdr:rowOff>107390</xdr:rowOff>
    </xdr:from>
    <xdr:to>
      <xdr:col>1</xdr:col>
      <xdr:colOff>1839225</xdr:colOff>
      <xdr:row>8</xdr:row>
      <xdr:rowOff>81379</xdr:rowOff>
    </xdr:to>
    <xdr:pic>
      <xdr:nvPicPr>
        <xdr:cNvPr id="2" name="Picture 4">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58030" y="280572"/>
          <a:ext cx="1493763" cy="12555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19"/>
  <sheetViews>
    <sheetView showGridLines="0" showRowColHeaders="0" tabSelected="1" showRuler="0" zoomScale="110" zoomScaleNormal="110" zoomScaleSheetLayoutView="100" workbookViewId="0">
      <selection activeCell="E23" sqref="E23"/>
    </sheetView>
  </sheetViews>
  <sheetFormatPr defaultColWidth="0" defaultRowHeight="12.75" zeroHeight="1" x14ac:dyDescent="0.2"/>
  <cols>
    <col min="1" max="1" width="1.7109375" customWidth="1"/>
    <col min="2" max="2" width="32.85546875" customWidth="1"/>
    <col min="3" max="3" width="14" bestFit="1" customWidth="1"/>
    <col min="4" max="4" width="23.42578125" customWidth="1"/>
    <col min="5" max="5" width="49" customWidth="1"/>
    <col min="6" max="6" width="20.7109375" customWidth="1"/>
    <col min="7" max="7" width="16.85546875" customWidth="1"/>
    <col min="8" max="8" width="1.7109375" customWidth="1"/>
    <col min="9" max="9" width="32.5703125" hidden="1" customWidth="1"/>
    <col min="10" max="10" width="19" hidden="1" customWidth="1"/>
    <col min="11" max="12" width="13.7109375" hidden="1" customWidth="1"/>
    <col min="13" max="14" width="13.85546875" hidden="1" customWidth="1"/>
    <col min="15" max="15" width="8" hidden="1" customWidth="1"/>
    <col min="16" max="16384" width="9.140625" hidden="1"/>
  </cols>
  <sheetData>
    <row r="1" spans="2:11" ht="13.5" thickBot="1" x14ac:dyDescent="0.25">
      <c r="B1" s="15"/>
      <c r="C1" s="15"/>
      <c r="D1" s="15"/>
      <c r="E1" s="15"/>
      <c r="F1" s="15"/>
      <c r="G1" s="15"/>
    </row>
    <row r="2" spans="2:11" x14ac:dyDescent="0.2">
      <c r="B2" s="8"/>
      <c r="C2" s="9"/>
      <c r="D2" s="9"/>
      <c r="E2" s="9"/>
      <c r="F2" s="9"/>
      <c r="G2" s="10"/>
    </row>
    <row r="3" spans="2:11" x14ac:dyDescent="0.2">
      <c r="B3" s="11"/>
      <c r="G3" s="12"/>
    </row>
    <row r="4" spans="2:11" x14ac:dyDescent="0.2">
      <c r="B4" s="11"/>
      <c r="G4" s="12"/>
    </row>
    <row r="5" spans="2:11" x14ac:dyDescent="0.2">
      <c r="B5" s="11"/>
      <c r="G5" s="12"/>
    </row>
    <row r="6" spans="2:11" ht="23.25" x14ac:dyDescent="0.35">
      <c r="B6" s="11"/>
      <c r="C6" s="13" t="s">
        <v>122</v>
      </c>
      <c r="G6" s="12"/>
    </row>
    <row r="7" spans="2:11" x14ac:dyDescent="0.2">
      <c r="B7" s="11"/>
      <c r="G7" s="12"/>
    </row>
    <row r="8" spans="2:11" x14ac:dyDescent="0.2">
      <c r="B8" s="11"/>
      <c r="G8" s="12"/>
    </row>
    <row r="9" spans="2:11" ht="13.5" thickBot="1" x14ac:dyDescent="0.25">
      <c r="B9" s="14"/>
      <c r="C9" s="15"/>
      <c r="D9" s="15"/>
      <c r="E9" s="15"/>
      <c r="F9" s="15"/>
      <c r="G9" s="16"/>
    </row>
    <row r="10" spans="2:11" x14ac:dyDescent="0.2">
      <c r="B10" s="11"/>
      <c r="G10" s="12"/>
    </row>
    <row r="11" spans="2:11" ht="13.5" thickBot="1" x14ac:dyDescent="0.25">
      <c r="B11" s="11"/>
      <c r="G11" s="12"/>
      <c r="J11" t="s">
        <v>44</v>
      </c>
      <c r="K11" t="s">
        <v>50</v>
      </c>
    </row>
    <row r="12" spans="2:11" ht="13.5" thickBot="1" x14ac:dyDescent="0.25">
      <c r="B12" s="17" t="s">
        <v>21</v>
      </c>
      <c r="C12" s="131"/>
      <c r="D12" s="132"/>
      <c r="E12" s="18" t="s">
        <v>23</v>
      </c>
      <c r="F12" s="34"/>
      <c r="G12" s="12"/>
      <c r="J12">
        <v>1</v>
      </c>
      <c r="K12" t="s">
        <v>50</v>
      </c>
    </row>
    <row r="13" spans="2:11" ht="13.5" thickBot="1" x14ac:dyDescent="0.25">
      <c r="B13" s="17"/>
      <c r="E13" s="19"/>
      <c r="G13" s="12"/>
      <c r="J13">
        <v>2</v>
      </c>
      <c r="K13" t="s">
        <v>50</v>
      </c>
    </row>
    <row r="14" spans="2:11" x14ac:dyDescent="0.2">
      <c r="B14" s="17" t="s">
        <v>22</v>
      </c>
      <c r="C14" s="97"/>
      <c r="D14" s="98"/>
      <c r="E14" s="18" t="s">
        <v>24</v>
      </c>
      <c r="F14" s="97"/>
      <c r="G14" s="98"/>
      <c r="H14" s="36"/>
      <c r="J14">
        <v>3</v>
      </c>
      <c r="K14" t="s">
        <v>50</v>
      </c>
    </row>
    <row r="15" spans="2:11" x14ac:dyDescent="0.2">
      <c r="B15" s="11"/>
      <c r="C15" s="99"/>
      <c r="D15" s="100"/>
      <c r="F15" s="99"/>
      <c r="G15" s="100"/>
      <c r="H15" s="36"/>
      <c r="J15">
        <v>4</v>
      </c>
      <c r="K15" t="s">
        <v>50</v>
      </c>
    </row>
    <row r="16" spans="2:11" x14ac:dyDescent="0.2">
      <c r="B16" s="11"/>
      <c r="C16" s="99"/>
      <c r="D16" s="100"/>
      <c r="F16" s="99"/>
      <c r="G16" s="100"/>
      <c r="H16" s="36"/>
      <c r="J16">
        <v>5</v>
      </c>
      <c r="K16" t="s">
        <v>50</v>
      </c>
    </row>
    <row r="17" spans="2:15" ht="13.5" thickBot="1" x14ac:dyDescent="0.25">
      <c r="B17" s="11"/>
      <c r="C17" s="101"/>
      <c r="D17" s="102"/>
      <c r="F17" s="101"/>
      <c r="G17" s="102"/>
      <c r="H17" s="36"/>
      <c r="J17">
        <v>6</v>
      </c>
      <c r="K17" t="s">
        <v>50</v>
      </c>
    </row>
    <row r="18" spans="2:15" x14ac:dyDescent="0.2">
      <c r="B18" s="11"/>
      <c r="G18" s="12"/>
    </row>
    <row r="19" spans="2:15" x14ac:dyDescent="0.2">
      <c r="B19" s="11"/>
      <c r="G19" s="12"/>
      <c r="J19" t="s">
        <v>43</v>
      </c>
      <c r="L19" t="s">
        <v>43</v>
      </c>
      <c r="N19" t="s">
        <v>43</v>
      </c>
    </row>
    <row r="20" spans="2:15" ht="15" x14ac:dyDescent="0.2">
      <c r="B20" s="20" t="s">
        <v>113</v>
      </c>
      <c r="D20" s="19" t="s">
        <v>39</v>
      </c>
      <c r="E20" s="7" t="s">
        <v>43</v>
      </c>
      <c r="F20" s="21"/>
      <c r="G20" s="12"/>
      <c r="J20" s="22" t="s">
        <v>16</v>
      </c>
      <c r="K20">
        <v>1</v>
      </c>
      <c r="L20" s="22" t="s">
        <v>5</v>
      </c>
      <c r="M20">
        <v>1</v>
      </c>
      <c r="N20" s="23">
        <v>1300000</v>
      </c>
      <c r="O20">
        <v>2</v>
      </c>
    </row>
    <row r="21" spans="2:15" ht="15" x14ac:dyDescent="0.2">
      <c r="B21" s="20" t="s">
        <v>1</v>
      </c>
      <c r="D21" s="19" t="s">
        <v>39</v>
      </c>
      <c r="E21" s="6" t="s">
        <v>43</v>
      </c>
      <c r="F21" s="21"/>
      <c r="G21" s="12"/>
      <c r="J21" s="22" t="s">
        <v>17</v>
      </c>
      <c r="K21">
        <v>1</v>
      </c>
      <c r="L21" s="22" t="s">
        <v>6</v>
      </c>
      <c r="M21">
        <v>2</v>
      </c>
      <c r="N21" s="23">
        <v>2600000</v>
      </c>
      <c r="O21">
        <v>4</v>
      </c>
    </row>
    <row r="22" spans="2:15" ht="15" x14ac:dyDescent="0.2">
      <c r="B22" s="20" t="s">
        <v>64</v>
      </c>
      <c r="D22" s="19" t="s">
        <v>39</v>
      </c>
      <c r="E22" s="52" t="s">
        <v>43</v>
      </c>
      <c r="F22" s="21"/>
      <c r="G22" s="12"/>
      <c r="J22" s="22" t="s">
        <v>18</v>
      </c>
      <c r="K22">
        <v>1</v>
      </c>
      <c r="L22" s="22" t="s">
        <v>7</v>
      </c>
      <c r="M22">
        <v>3</v>
      </c>
      <c r="N22" s="23">
        <v>6500000</v>
      </c>
      <c r="O22">
        <v>6</v>
      </c>
    </row>
    <row r="23" spans="2:15" ht="15" x14ac:dyDescent="0.2">
      <c r="B23" s="20" t="s">
        <v>57</v>
      </c>
      <c r="D23" s="19" t="s">
        <v>39</v>
      </c>
      <c r="E23" s="6" t="s">
        <v>43</v>
      </c>
      <c r="F23" s="21"/>
      <c r="G23" s="12"/>
      <c r="J23" s="22" t="s">
        <v>19</v>
      </c>
      <c r="K23">
        <v>1</v>
      </c>
      <c r="L23" s="75" t="s">
        <v>114</v>
      </c>
      <c r="M23">
        <v>4</v>
      </c>
    </row>
    <row r="24" spans="2:15" ht="15" x14ac:dyDescent="0.2">
      <c r="B24" s="20"/>
      <c r="E24" s="43"/>
      <c r="F24" s="21"/>
      <c r="G24" s="12"/>
      <c r="H24" s="47"/>
      <c r="J24" s="22" t="s">
        <v>47</v>
      </c>
      <c r="K24">
        <v>2</v>
      </c>
      <c r="L24" s="22" t="s">
        <v>8</v>
      </c>
      <c r="M24">
        <v>5</v>
      </c>
    </row>
    <row r="25" spans="2:15" ht="18" customHeight="1" x14ac:dyDescent="0.2">
      <c r="B25" s="103" t="s">
        <v>65</v>
      </c>
      <c r="C25" s="104"/>
      <c r="D25" s="104"/>
      <c r="E25" s="104"/>
      <c r="F25" s="104"/>
      <c r="G25" s="56"/>
      <c r="H25" s="46"/>
      <c r="J25" s="22" t="s">
        <v>11</v>
      </c>
      <c r="K25">
        <v>3</v>
      </c>
      <c r="L25" s="22" t="s">
        <v>45</v>
      </c>
      <c r="M25">
        <v>6</v>
      </c>
    </row>
    <row r="26" spans="2:15" ht="84.95" customHeight="1" x14ac:dyDescent="0.2">
      <c r="B26" s="83" t="s">
        <v>66</v>
      </c>
      <c r="C26" s="84"/>
      <c r="D26" s="84"/>
      <c r="E26" s="84"/>
      <c r="F26" s="84"/>
      <c r="G26" s="116"/>
      <c r="H26" s="46"/>
      <c r="J26" s="22" t="s">
        <v>20</v>
      </c>
      <c r="K26">
        <v>4</v>
      </c>
      <c r="L26" s="22" t="s">
        <v>46</v>
      </c>
      <c r="M26">
        <v>7</v>
      </c>
    </row>
    <row r="27" spans="2:15" ht="18" customHeight="1" x14ac:dyDescent="0.2">
      <c r="B27" s="85" t="s">
        <v>67</v>
      </c>
      <c r="C27" s="94"/>
      <c r="D27" s="94"/>
      <c r="E27" s="94"/>
      <c r="F27" s="57" t="s">
        <v>43</v>
      </c>
      <c r="G27" s="70"/>
      <c r="H27" s="46"/>
      <c r="J27" s="22" t="s">
        <v>56</v>
      </c>
      <c r="K27">
        <v>4</v>
      </c>
      <c r="L27" s="22" t="s">
        <v>60</v>
      </c>
      <c r="M27">
        <v>8</v>
      </c>
      <c r="N27" s="22" t="s">
        <v>43</v>
      </c>
      <c r="O27">
        <v>0</v>
      </c>
    </row>
    <row r="28" spans="2:15" ht="18" customHeight="1" x14ac:dyDescent="0.2">
      <c r="B28" s="95" t="s">
        <v>68</v>
      </c>
      <c r="C28" s="118"/>
      <c r="D28" s="118"/>
      <c r="E28" s="118"/>
      <c r="F28" s="57" t="s">
        <v>43</v>
      </c>
      <c r="G28" s="70"/>
      <c r="H28" s="46"/>
      <c r="J28" s="22" t="s">
        <v>54</v>
      </c>
      <c r="K28">
        <v>5</v>
      </c>
      <c r="L28" s="22" t="s">
        <v>61</v>
      </c>
      <c r="M28">
        <v>9</v>
      </c>
      <c r="N28" s="22" t="s">
        <v>32</v>
      </c>
      <c r="O28">
        <v>1</v>
      </c>
    </row>
    <row r="29" spans="2:15" ht="18" customHeight="1" x14ac:dyDescent="0.2">
      <c r="B29" s="85" t="s">
        <v>69</v>
      </c>
      <c r="C29" s="94"/>
      <c r="D29" s="94"/>
      <c r="E29" s="94"/>
      <c r="F29" s="57" t="s">
        <v>43</v>
      </c>
      <c r="G29" s="70"/>
      <c r="H29" s="46"/>
      <c r="J29" s="22" t="s">
        <v>13</v>
      </c>
      <c r="K29">
        <v>6</v>
      </c>
      <c r="L29" s="22"/>
      <c r="N29" s="22" t="s">
        <v>42</v>
      </c>
      <c r="O29">
        <v>2</v>
      </c>
    </row>
    <row r="30" spans="2:15" ht="18" customHeight="1" x14ac:dyDescent="0.2">
      <c r="B30" s="83" t="s">
        <v>70</v>
      </c>
      <c r="C30" s="93"/>
      <c r="D30" s="93"/>
      <c r="E30" s="93"/>
      <c r="F30" s="57" t="s">
        <v>43</v>
      </c>
      <c r="G30" s="70"/>
      <c r="H30" s="46"/>
      <c r="J30" s="22"/>
      <c r="L30" s="22"/>
      <c r="N30" s="22"/>
    </row>
    <row r="31" spans="2:15" ht="18" customHeight="1" x14ac:dyDescent="0.2">
      <c r="B31" s="90" t="s">
        <v>71</v>
      </c>
      <c r="C31" s="92"/>
      <c r="D31" s="92"/>
      <c r="E31" s="92"/>
      <c r="F31" s="57" t="s">
        <v>43</v>
      </c>
      <c r="G31" s="70"/>
      <c r="H31" s="46"/>
      <c r="J31" s="22"/>
      <c r="L31" s="22"/>
      <c r="N31" s="22"/>
    </row>
    <row r="32" spans="2:15" ht="18" customHeight="1" x14ac:dyDescent="0.2">
      <c r="B32" s="95" t="s">
        <v>72</v>
      </c>
      <c r="C32" s="118"/>
      <c r="D32" s="118"/>
      <c r="E32" s="118"/>
      <c r="F32" s="57" t="s">
        <v>43</v>
      </c>
      <c r="G32" s="70"/>
      <c r="H32" s="46"/>
      <c r="J32" s="22"/>
      <c r="L32" s="22"/>
      <c r="N32" s="22"/>
    </row>
    <row r="33" spans="2:14" ht="18" customHeight="1" x14ac:dyDescent="0.2">
      <c r="B33" s="90" t="s">
        <v>73</v>
      </c>
      <c r="C33" s="92"/>
      <c r="D33" s="92"/>
      <c r="E33" s="92"/>
      <c r="F33" s="57" t="s">
        <v>43</v>
      </c>
      <c r="G33" s="70"/>
      <c r="H33" s="46"/>
      <c r="J33" s="22"/>
      <c r="L33" s="22"/>
      <c r="N33" s="22"/>
    </row>
    <row r="34" spans="2:14" ht="18" customHeight="1" x14ac:dyDescent="0.2">
      <c r="B34" s="83" t="s">
        <v>74</v>
      </c>
      <c r="C34" s="93"/>
      <c r="D34" s="93"/>
      <c r="E34" s="93"/>
      <c r="F34" s="57" t="s">
        <v>43</v>
      </c>
      <c r="G34" s="70"/>
      <c r="H34" s="46"/>
      <c r="J34" s="22"/>
      <c r="L34" s="22"/>
      <c r="N34" s="22"/>
    </row>
    <row r="35" spans="2:14" ht="18" customHeight="1" x14ac:dyDescent="0.2">
      <c r="B35" s="85" t="s">
        <v>75</v>
      </c>
      <c r="C35" s="94"/>
      <c r="D35" s="94"/>
      <c r="E35" s="94"/>
      <c r="F35" s="57" t="s">
        <v>43</v>
      </c>
      <c r="G35" s="70"/>
      <c r="H35" s="46"/>
      <c r="J35" s="22"/>
      <c r="L35" s="22"/>
      <c r="N35" s="22"/>
    </row>
    <row r="36" spans="2:14" ht="18" customHeight="1" x14ac:dyDescent="0.2">
      <c r="B36" s="95" t="s">
        <v>76</v>
      </c>
      <c r="C36" s="96"/>
      <c r="D36" s="96"/>
      <c r="E36" s="96"/>
      <c r="F36" s="57" t="s">
        <v>43</v>
      </c>
      <c r="G36" s="70"/>
      <c r="H36" s="46"/>
      <c r="J36" s="22"/>
      <c r="L36" s="22"/>
      <c r="N36" s="22"/>
    </row>
    <row r="37" spans="2:14" ht="18" customHeight="1" x14ac:dyDescent="0.2">
      <c r="B37" s="90" t="s">
        <v>77</v>
      </c>
      <c r="C37" s="91"/>
      <c r="D37" s="91"/>
      <c r="E37" s="91"/>
      <c r="F37" s="57" t="s">
        <v>43</v>
      </c>
      <c r="G37" s="70"/>
      <c r="H37" s="46"/>
      <c r="J37" s="22"/>
      <c r="L37" s="22"/>
      <c r="N37" s="22"/>
    </row>
    <row r="38" spans="2:14" ht="18" customHeight="1" x14ac:dyDescent="0.2">
      <c r="B38" s="83" t="s">
        <v>78</v>
      </c>
      <c r="C38" s="84"/>
      <c r="D38" s="84"/>
      <c r="E38" s="84"/>
      <c r="F38" s="57" t="s">
        <v>43</v>
      </c>
      <c r="G38" s="70"/>
      <c r="H38" s="46"/>
      <c r="J38" s="22"/>
      <c r="L38" s="22"/>
      <c r="N38" s="22"/>
    </row>
    <row r="39" spans="2:14" ht="18" customHeight="1" x14ac:dyDescent="0.2">
      <c r="B39" s="85" t="s">
        <v>79</v>
      </c>
      <c r="C39" s="86"/>
      <c r="D39" s="86"/>
      <c r="E39" s="86"/>
      <c r="F39" s="57" t="s">
        <v>43</v>
      </c>
      <c r="G39" s="70"/>
      <c r="H39" s="46"/>
      <c r="J39" s="22"/>
      <c r="L39" s="22"/>
      <c r="N39" s="22"/>
    </row>
    <row r="40" spans="2:14" ht="18" customHeight="1" x14ac:dyDescent="0.2">
      <c r="B40" s="83" t="s">
        <v>80</v>
      </c>
      <c r="C40" s="84"/>
      <c r="D40" s="84"/>
      <c r="E40" s="84"/>
      <c r="F40" s="57" t="s">
        <v>43</v>
      </c>
      <c r="G40" s="70"/>
      <c r="H40" s="46"/>
      <c r="J40" s="22"/>
      <c r="L40" s="22"/>
      <c r="N40" s="22"/>
    </row>
    <row r="41" spans="2:14" ht="18" customHeight="1" x14ac:dyDescent="0.2">
      <c r="B41" s="85" t="s">
        <v>81</v>
      </c>
      <c r="C41" s="86"/>
      <c r="D41" s="86"/>
      <c r="E41" s="86"/>
      <c r="F41" s="57" t="s">
        <v>43</v>
      </c>
      <c r="G41" s="70"/>
      <c r="H41" s="46"/>
      <c r="J41" s="22"/>
      <c r="L41" s="22"/>
      <c r="N41" s="22"/>
    </row>
    <row r="42" spans="2:14" ht="18" customHeight="1" x14ac:dyDescent="0.2">
      <c r="B42" s="83" t="s">
        <v>82</v>
      </c>
      <c r="C42" s="84"/>
      <c r="D42" s="84"/>
      <c r="E42" s="84"/>
      <c r="F42" s="57" t="s">
        <v>43</v>
      </c>
      <c r="G42" s="70"/>
      <c r="H42" s="46"/>
      <c r="J42" s="22"/>
      <c r="L42" s="22"/>
    </row>
    <row r="43" spans="2:14" ht="18" customHeight="1" x14ac:dyDescent="0.2">
      <c r="B43" s="90" t="s">
        <v>83</v>
      </c>
      <c r="C43" s="91"/>
      <c r="D43" s="91"/>
      <c r="E43" s="91"/>
      <c r="F43" s="57" t="s">
        <v>43</v>
      </c>
      <c r="G43" s="70"/>
      <c r="H43" s="46"/>
      <c r="J43" s="22"/>
      <c r="L43" s="22"/>
    </row>
    <row r="44" spans="2:14" ht="18" customHeight="1" x14ac:dyDescent="0.2">
      <c r="B44" s="83" t="s">
        <v>84</v>
      </c>
      <c r="C44" s="84"/>
      <c r="D44" s="84"/>
      <c r="E44" s="84"/>
      <c r="F44" s="57" t="s">
        <v>43</v>
      </c>
      <c r="G44" s="58"/>
      <c r="H44" s="46"/>
    </row>
    <row r="45" spans="2:14" ht="18" customHeight="1" x14ac:dyDescent="0.2">
      <c r="B45" s="120" t="s">
        <v>85</v>
      </c>
      <c r="C45" s="121"/>
      <c r="D45" s="121"/>
      <c r="E45" s="121"/>
      <c r="F45" s="121"/>
      <c r="G45" s="122"/>
      <c r="H45" s="46"/>
    </row>
    <row r="46" spans="2:14" ht="18" customHeight="1" x14ac:dyDescent="0.2">
      <c r="B46" s="85" t="s">
        <v>86</v>
      </c>
      <c r="C46" s="86"/>
      <c r="D46" s="86"/>
      <c r="E46" s="86"/>
      <c r="F46" s="57" t="s">
        <v>43</v>
      </c>
      <c r="G46" s="70"/>
      <c r="H46" s="46"/>
    </row>
    <row r="47" spans="2:14" ht="18" customHeight="1" x14ac:dyDescent="0.2">
      <c r="B47" s="83" t="s">
        <v>87</v>
      </c>
      <c r="C47" s="84"/>
      <c r="D47" s="84"/>
      <c r="E47" s="84"/>
      <c r="F47" s="57" t="s">
        <v>43</v>
      </c>
      <c r="G47" s="58"/>
      <c r="H47" s="48"/>
    </row>
    <row r="48" spans="2:14" ht="18" customHeight="1" thickBot="1" x14ac:dyDescent="0.25">
      <c r="B48" s="87" t="s">
        <v>88</v>
      </c>
      <c r="C48" s="88"/>
      <c r="D48" s="88"/>
      <c r="E48" s="88"/>
      <c r="F48" s="88"/>
      <c r="G48" s="89"/>
      <c r="H48" s="22"/>
    </row>
    <row r="49" spans="2:15" ht="18" customHeight="1" x14ac:dyDescent="0.25">
      <c r="B49" s="123"/>
      <c r="C49" s="124"/>
      <c r="D49" s="124"/>
      <c r="E49" s="124"/>
      <c r="F49" s="124"/>
      <c r="G49" s="125"/>
      <c r="I49" s="4" t="s">
        <v>0</v>
      </c>
      <c r="J49" s="5"/>
      <c r="K49" s="5"/>
      <c r="L49" s="1"/>
    </row>
    <row r="50" spans="2:15" ht="18" customHeight="1" x14ac:dyDescent="0.2">
      <c r="B50" s="126"/>
      <c r="C50" s="127"/>
      <c r="D50" s="127"/>
      <c r="E50" s="127"/>
      <c r="F50" s="127"/>
      <c r="G50" s="125"/>
      <c r="H50" s="36"/>
      <c r="I50" s="2" t="s">
        <v>1</v>
      </c>
      <c r="J50" s="2" t="s">
        <v>2</v>
      </c>
      <c r="K50" s="53" t="s">
        <v>58</v>
      </c>
      <c r="L50" s="2" t="s">
        <v>3</v>
      </c>
      <c r="M50" s="53" t="s">
        <v>58</v>
      </c>
      <c r="N50" s="3" t="s">
        <v>4</v>
      </c>
      <c r="O50" s="53" t="s">
        <v>58</v>
      </c>
    </row>
    <row r="51" spans="2:15" ht="18" customHeight="1" x14ac:dyDescent="0.2">
      <c r="B51" s="126"/>
      <c r="C51" s="127"/>
      <c r="D51" s="127"/>
      <c r="E51" s="127"/>
      <c r="F51" s="127"/>
      <c r="G51" s="125"/>
      <c r="H51" s="36"/>
      <c r="I51" s="2" t="s">
        <v>5</v>
      </c>
      <c r="J51" s="2">
        <v>165.42</v>
      </c>
      <c r="K51" s="2">
        <v>9</v>
      </c>
      <c r="L51" s="2">
        <v>189.19</v>
      </c>
      <c r="M51" s="2">
        <v>10</v>
      </c>
      <c r="N51" s="2">
        <v>247.63</v>
      </c>
      <c r="O51" s="2">
        <v>13</v>
      </c>
    </row>
    <row r="52" spans="2:15" ht="18" customHeight="1" thickBot="1" x14ac:dyDescent="0.25">
      <c r="B52" s="128"/>
      <c r="C52" s="129"/>
      <c r="D52" s="129"/>
      <c r="E52" s="129"/>
      <c r="F52" s="129"/>
      <c r="G52" s="130"/>
      <c r="H52" s="36"/>
      <c r="I52" s="2" t="s">
        <v>6</v>
      </c>
      <c r="J52" s="2">
        <v>172.35</v>
      </c>
      <c r="K52" s="2">
        <v>9</v>
      </c>
      <c r="L52" s="2">
        <v>247.63</v>
      </c>
      <c r="M52" s="2">
        <v>13</v>
      </c>
      <c r="N52" s="2">
        <v>322.89999999999998</v>
      </c>
      <c r="O52" s="2">
        <v>17</v>
      </c>
    </row>
    <row r="53" spans="2:15" ht="18" customHeight="1" x14ac:dyDescent="0.2">
      <c r="B53" s="76"/>
      <c r="C53" s="48"/>
      <c r="D53" s="48"/>
      <c r="E53" s="48"/>
      <c r="F53" s="48"/>
      <c r="G53" s="77"/>
      <c r="H53" s="36"/>
      <c r="I53" s="2" t="s">
        <v>7</v>
      </c>
      <c r="J53" s="2">
        <v>233.76</v>
      </c>
      <c r="K53" s="2">
        <v>12</v>
      </c>
      <c r="L53" s="2">
        <v>301.11</v>
      </c>
      <c r="M53" s="2">
        <v>16</v>
      </c>
      <c r="N53" s="2">
        <v>434.83</v>
      </c>
      <c r="O53" s="2">
        <v>22</v>
      </c>
    </row>
    <row r="54" spans="2:15" ht="18" customHeight="1" x14ac:dyDescent="0.2">
      <c r="B54" s="76"/>
      <c r="C54" s="48"/>
      <c r="D54" s="48"/>
      <c r="E54" s="48"/>
      <c r="F54" s="48"/>
      <c r="G54" s="77"/>
      <c r="H54" s="36"/>
      <c r="I54" s="2" t="s">
        <v>114</v>
      </c>
      <c r="J54" s="2">
        <v>315.97000000000003</v>
      </c>
      <c r="K54" s="2">
        <v>16</v>
      </c>
      <c r="L54" s="2">
        <v>447.7</v>
      </c>
      <c r="M54" s="2">
        <v>23</v>
      </c>
      <c r="N54" s="2">
        <v>547.74</v>
      </c>
      <c r="O54" s="2">
        <v>28</v>
      </c>
    </row>
    <row r="55" spans="2:15" ht="18" customHeight="1" x14ac:dyDescent="0.25">
      <c r="B55" s="35"/>
      <c r="C55" s="36"/>
      <c r="D55" s="41"/>
      <c r="E55" s="25"/>
      <c r="F55" s="36"/>
      <c r="G55" s="37"/>
      <c r="H55" s="36"/>
      <c r="I55" s="53" t="s">
        <v>8</v>
      </c>
      <c r="J55" s="2">
        <v>398.18</v>
      </c>
      <c r="K55" s="2">
        <v>20</v>
      </c>
      <c r="L55" s="2">
        <v>594.29999999999995</v>
      </c>
      <c r="M55" s="2">
        <v>30</v>
      </c>
      <c r="N55" s="2">
        <v>659.67</v>
      </c>
      <c r="O55" s="2">
        <v>33</v>
      </c>
    </row>
    <row r="56" spans="2:15" ht="18" customHeight="1" x14ac:dyDescent="0.25">
      <c r="B56" s="35"/>
      <c r="C56" s="36"/>
      <c r="D56" s="42" t="s">
        <v>41</v>
      </c>
      <c r="E56" s="26" t="str">
        <f>IF(D89&gt;0,E90,IF(C82=B82,C82,C80))</f>
        <v>Please complete first 4 questions above</v>
      </c>
      <c r="F56" s="22" t="s">
        <v>55</v>
      </c>
      <c r="G56" s="37"/>
      <c r="H56" s="36"/>
      <c r="I56" s="53" t="s">
        <v>45</v>
      </c>
      <c r="J56" s="2">
        <v>528.91999999999996</v>
      </c>
      <c r="K56" s="2">
        <v>27</v>
      </c>
      <c r="L56" s="2">
        <v>791.4</v>
      </c>
      <c r="M56" s="2">
        <v>40</v>
      </c>
      <c r="N56" s="2">
        <v>878.56</v>
      </c>
      <c r="O56" s="2">
        <v>44</v>
      </c>
    </row>
    <row r="57" spans="2:15" ht="18" customHeight="1" x14ac:dyDescent="0.2">
      <c r="B57" s="35"/>
      <c r="C57" s="36"/>
      <c r="D57" s="41" t="s">
        <v>111</v>
      </c>
      <c r="E57" s="40" t="str">
        <f>IF(C82=B82,C82,D73)</f>
        <v>Please Select EL option</v>
      </c>
      <c r="F57" s="39"/>
      <c r="G57" s="37"/>
      <c r="H57" s="45"/>
      <c r="I57" s="53" t="s">
        <v>46</v>
      </c>
      <c r="J57" s="2">
        <v>660.66</v>
      </c>
      <c r="K57" s="2">
        <v>33</v>
      </c>
      <c r="L57" s="2">
        <v>987.51</v>
      </c>
      <c r="M57" s="2">
        <v>50</v>
      </c>
      <c r="N57" s="2">
        <v>1099.44</v>
      </c>
      <c r="O57" s="2">
        <v>55</v>
      </c>
    </row>
    <row r="58" spans="2:15" ht="18" customHeight="1" x14ac:dyDescent="0.2">
      <c r="B58" s="35"/>
      <c r="C58" s="36"/>
      <c r="D58" s="41"/>
      <c r="E58" s="40"/>
      <c r="F58" s="39"/>
      <c r="G58" s="37"/>
      <c r="H58" s="45"/>
      <c r="I58" s="53" t="s">
        <v>60</v>
      </c>
      <c r="J58" s="2">
        <v>759.7</v>
      </c>
      <c r="K58" s="2">
        <v>38</v>
      </c>
      <c r="L58" s="2">
        <v>1134.0999999999999</v>
      </c>
      <c r="M58" s="2">
        <v>57</v>
      </c>
      <c r="N58" s="2">
        <v>1262.8699999999999</v>
      </c>
      <c r="O58" s="2">
        <v>64</v>
      </c>
    </row>
    <row r="59" spans="2:15" ht="15" x14ac:dyDescent="0.2">
      <c r="B59" s="35" t="s">
        <v>49</v>
      </c>
      <c r="C59" s="38" t="s">
        <v>51</v>
      </c>
      <c r="D59" s="54" t="e">
        <f>VLOOKUP(F74,J12:K17,2,FALSE)</f>
        <v>#N/A</v>
      </c>
      <c r="E59" s="40"/>
      <c r="F59" s="39"/>
      <c r="G59" s="37"/>
      <c r="I59" s="53" t="s">
        <v>61</v>
      </c>
      <c r="J59" s="2" t="s">
        <v>10</v>
      </c>
      <c r="K59" s="2" t="s">
        <v>10</v>
      </c>
      <c r="L59" s="2" t="s">
        <v>10</v>
      </c>
      <c r="M59" s="2" t="s">
        <v>10</v>
      </c>
      <c r="N59" s="2" t="s">
        <v>10</v>
      </c>
      <c r="O59" s="2" t="s">
        <v>10</v>
      </c>
    </row>
    <row r="60" spans="2:15" ht="15" x14ac:dyDescent="0.2">
      <c r="B60" s="35"/>
      <c r="C60" s="38" t="s">
        <v>52</v>
      </c>
      <c r="D60" s="54" t="str">
        <f>IF(F46="no","Cannot Quote EL",(IF(E23="Yes",K11,"Not Applicable")))</f>
        <v>Not Applicable</v>
      </c>
      <c r="E60" s="40"/>
      <c r="F60" s="39"/>
      <c r="G60" s="37"/>
      <c r="H60" s="18"/>
      <c r="I60" s="2"/>
      <c r="J60" s="2"/>
      <c r="K60" s="2"/>
      <c r="L60" s="2"/>
      <c r="M60" s="2"/>
      <c r="N60" s="2"/>
    </row>
    <row r="61" spans="2:15" ht="18" x14ac:dyDescent="0.25">
      <c r="B61" s="78" t="s">
        <v>118</v>
      </c>
      <c r="D61" s="51"/>
      <c r="E61" s="40"/>
      <c r="F61" s="39"/>
      <c r="G61" s="37"/>
      <c r="I61" s="4" t="s">
        <v>11</v>
      </c>
    </row>
    <row r="62" spans="2:15" ht="50.1" customHeight="1" x14ac:dyDescent="0.2">
      <c r="B62" s="113" t="s">
        <v>53</v>
      </c>
      <c r="C62" s="114"/>
      <c r="D62" s="114"/>
      <c r="E62" s="114"/>
      <c r="F62" s="114"/>
      <c r="G62" s="115"/>
      <c r="H62" s="44"/>
      <c r="I62" s="2" t="s">
        <v>1</v>
      </c>
      <c r="J62" s="2" t="s">
        <v>2</v>
      </c>
      <c r="K62" s="53" t="s">
        <v>58</v>
      </c>
      <c r="L62" s="2" t="s">
        <v>3</v>
      </c>
      <c r="M62" s="53" t="s">
        <v>58</v>
      </c>
      <c r="N62" s="3" t="s">
        <v>4</v>
      </c>
      <c r="O62" s="53" t="s">
        <v>58</v>
      </c>
    </row>
    <row r="63" spans="2:15" ht="18" customHeight="1" x14ac:dyDescent="0.2">
      <c r="B63" s="110" t="s">
        <v>63</v>
      </c>
      <c r="C63" s="111"/>
      <c r="D63" s="111"/>
      <c r="E63" s="111"/>
      <c r="F63" s="111"/>
      <c r="G63" s="112"/>
      <c r="I63" s="2" t="s">
        <v>5</v>
      </c>
      <c r="J63" s="79">
        <v>172.35</v>
      </c>
      <c r="K63" s="80">
        <v>9</v>
      </c>
      <c r="L63" s="79">
        <v>239.7</v>
      </c>
      <c r="M63" s="80">
        <v>12</v>
      </c>
      <c r="N63" s="79">
        <v>322.89999999999998</v>
      </c>
      <c r="O63" s="80">
        <v>17</v>
      </c>
    </row>
    <row r="64" spans="2:15" ht="15" x14ac:dyDescent="0.2">
      <c r="B64" s="117" t="s">
        <v>119</v>
      </c>
      <c r="C64" s="118"/>
      <c r="D64" s="118"/>
      <c r="E64" s="118"/>
      <c r="F64" s="118"/>
      <c r="G64" s="119"/>
      <c r="I64" s="2" t="s">
        <v>6</v>
      </c>
      <c r="J64" s="79">
        <v>247.63</v>
      </c>
      <c r="K64" s="80">
        <v>13</v>
      </c>
      <c r="L64" s="79">
        <v>322.89999999999998</v>
      </c>
      <c r="M64" s="80">
        <v>17</v>
      </c>
      <c r="N64" s="79">
        <v>538.83000000000004</v>
      </c>
      <c r="O64" s="80">
        <v>27</v>
      </c>
    </row>
    <row r="65" spans="2:15" ht="15.75" x14ac:dyDescent="0.2">
      <c r="B65" s="82" t="s">
        <v>120</v>
      </c>
      <c r="C65" s="105"/>
      <c r="D65" s="106"/>
      <c r="E65" s="106"/>
      <c r="F65" s="45"/>
      <c r="G65" s="55"/>
      <c r="I65" s="2" t="s">
        <v>7</v>
      </c>
      <c r="J65" s="79">
        <v>322.89999999999998</v>
      </c>
      <c r="K65" s="80">
        <v>17</v>
      </c>
      <c r="L65" s="79">
        <v>353.61</v>
      </c>
      <c r="M65" s="80">
        <v>18</v>
      </c>
      <c r="N65" s="79">
        <v>545.76</v>
      </c>
      <c r="O65" s="80">
        <v>28</v>
      </c>
    </row>
    <row r="66" spans="2:15" ht="15" x14ac:dyDescent="0.2">
      <c r="B66" s="11"/>
      <c r="E66" s="21"/>
      <c r="F66" s="21"/>
      <c r="G66" s="12"/>
      <c r="I66" s="2" t="s">
        <v>114</v>
      </c>
      <c r="J66" s="79">
        <v>406.1</v>
      </c>
      <c r="K66" s="80">
        <v>21</v>
      </c>
      <c r="L66" s="79">
        <v>525.95000000000005</v>
      </c>
      <c r="M66" s="80">
        <v>27</v>
      </c>
      <c r="N66" s="79">
        <v>673.53</v>
      </c>
      <c r="O66" s="80">
        <v>34</v>
      </c>
    </row>
    <row r="67" spans="2:15" ht="15.75" x14ac:dyDescent="0.25">
      <c r="B67" s="28" t="s">
        <v>40</v>
      </c>
      <c r="C67" s="24"/>
      <c r="E67" s="27"/>
      <c r="G67" s="71" t="s">
        <v>121</v>
      </c>
      <c r="I67" s="53" t="s">
        <v>8</v>
      </c>
      <c r="J67" s="79">
        <v>488.31</v>
      </c>
      <c r="K67" s="80">
        <v>25</v>
      </c>
      <c r="L67" s="79">
        <v>696.31</v>
      </c>
      <c r="M67" s="80">
        <v>35</v>
      </c>
      <c r="N67" s="79">
        <v>801.3</v>
      </c>
      <c r="O67" s="80">
        <v>41</v>
      </c>
    </row>
    <row r="68" spans="2:15" ht="15.75" x14ac:dyDescent="0.25">
      <c r="B68" s="11"/>
      <c r="C68" s="24"/>
      <c r="E68" s="27"/>
      <c r="G68" s="12"/>
      <c r="H68" s="49"/>
      <c r="I68" s="53" t="s">
        <v>45</v>
      </c>
      <c r="J68" s="79">
        <v>649.76</v>
      </c>
      <c r="K68" s="80">
        <v>33</v>
      </c>
      <c r="L68" s="79">
        <v>926.1</v>
      </c>
      <c r="M68" s="80">
        <v>47</v>
      </c>
      <c r="N68" s="81">
        <v>1067.74</v>
      </c>
      <c r="O68" s="80">
        <v>54</v>
      </c>
    </row>
    <row r="69" spans="2:15" ht="15" x14ac:dyDescent="0.2">
      <c r="B69" s="107" t="s">
        <v>38</v>
      </c>
      <c r="C69" s="108"/>
      <c r="D69" s="108"/>
      <c r="E69" s="108"/>
      <c r="F69" s="108"/>
      <c r="G69" s="109"/>
      <c r="H69" s="49"/>
      <c r="I69" s="53" t="s">
        <v>46</v>
      </c>
      <c r="J69" s="79">
        <v>810.22</v>
      </c>
      <c r="K69" s="80">
        <v>41</v>
      </c>
      <c r="L69" s="81">
        <v>1158.8699999999999</v>
      </c>
      <c r="M69" s="80">
        <v>58</v>
      </c>
      <c r="N69" s="81">
        <v>1336.16</v>
      </c>
      <c r="O69" s="80">
        <v>67</v>
      </c>
    </row>
    <row r="70" spans="2:15" ht="15.75" thickBot="1" x14ac:dyDescent="0.25">
      <c r="B70" s="14"/>
      <c r="C70" s="15"/>
      <c r="D70" s="15"/>
      <c r="E70" s="15"/>
      <c r="F70" s="15"/>
      <c r="G70" s="16"/>
      <c r="H70" s="49"/>
      <c r="I70" s="53" t="s">
        <v>60</v>
      </c>
      <c r="J70" s="79">
        <v>932.05</v>
      </c>
      <c r="K70" s="80">
        <v>47</v>
      </c>
      <c r="L70" s="81">
        <v>1330.22</v>
      </c>
      <c r="M70" s="80">
        <v>67</v>
      </c>
      <c r="N70" s="81">
        <v>1535.25</v>
      </c>
      <c r="O70" s="80">
        <v>77</v>
      </c>
    </row>
    <row r="71" spans="2:15" x14ac:dyDescent="0.2">
      <c r="H71" s="49"/>
      <c r="I71" s="53" t="s">
        <v>61</v>
      </c>
      <c r="J71" s="2" t="s">
        <v>10</v>
      </c>
      <c r="K71" s="2" t="s">
        <v>10</v>
      </c>
      <c r="L71" s="2" t="s">
        <v>10</v>
      </c>
      <c r="M71" s="2" t="s">
        <v>10</v>
      </c>
      <c r="N71" s="2" t="s">
        <v>10</v>
      </c>
      <c r="O71" s="2" t="s">
        <v>10</v>
      </c>
    </row>
    <row r="72" spans="2:15" hidden="1" x14ac:dyDescent="0.2">
      <c r="H72" s="49"/>
      <c r="I72" s="2"/>
    </row>
    <row r="73" spans="2:15" ht="18" hidden="1" x14ac:dyDescent="0.25">
      <c r="B73" s="22" t="s">
        <v>112</v>
      </c>
      <c r="D73" s="29" t="str">
        <f>IF(C75="EL","Please Select EL option",IF(C74="Refers",C80,((D74+D75-1)*0.1)))</f>
        <v>Please Select EL option</v>
      </c>
      <c r="H73" s="49"/>
      <c r="I73" s="72" t="s">
        <v>12</v>
      </c>
    </row>
    <row r="74" spans="2:15" hidden="1" x14ac:dyDescent="0.2">
      <c r="B74" s="22" t="s">
        <v>14</v>
      </c>
      <c r="C74" t="e">
        <f>F78</f>
        <v>#N/A</v>
      </c>
      <c r="D74" s="29" t="e">
        <f>C74/104*100</f>
        <v>#N/A</v>
      </c>
      <c r="E74" s="22" t="s">
        <v>28</v>
      </c>
      <c r="F74" t="e">
        <f>VLOOKUP(E20,J20:K29,2,FALSE)</f>
        <v>#N/A</v>
      </c>
      <c r="H74" s="49"/>
      <c r="I74" s="2" t="s">
        <v>1</v>
      </c>
      <c r="J74" s="2" t="s">
        <v>2</v>
      </c>
      <c r="K74" s="53" t="s">
        <v>58</v>
      </c>
      <c r="L74" s="2" t="s">
        <v>3</v>
      </c>
      <c r="M74" s="53" t="s">
        <v>58</v>
      </c>
      <c r="N74" s="3" t="s">
        <v>4</v>
      </c>
      <c r="O74" s="53" t="s">
        <v>58</v>
      </c>
    </row>
    <row r="75" spans="2:15" hidden="1" x14ac:dyDescent="0.2">
      <c r="B75" s="22" t="s">
        <v>44</v>
      </c>
      <c r="C75" t="str">
        <f>IF(F46="No",0,(IF(E23="Please Select","EL",IF(E23="Yes",G86,0))))</f>
        <v>EL</v>
      </c>
      <c r="D75" t="str">
        <f>IF(E23="Please Select","EL",IF(E23="Yes",G87,0))</f>
        <v>EL</v>
      </c>
      <c r="E75" s="22" t="s">
        <v>29</v>
      </c>
      <c r="F75" t="e">
        <f>VLOOKUP(E21,L20:M27,2,FALSE)</f>
        <v>#N/A</v>
      </c>
      <c r="G75" s="49" t="s">
        <v>15</v>
      </c>
      <c r="I75" s="2" t="s">
        <v>5</v>
      </c>
      <c r="J75" s="2">
        <v>247.63</v>
      </c>
      <c r="K75" s="2">
        <v>13</v>
      </c>
      <c r="L75" s="2">
        <v>322.89999999999998</v>
      </c>
      <c r="M75" s="2">
        <v>17</v>
      </c>
      <c r="N75" s="2">
        <v>442.75</v>
      </c>
      <c r="O75" s="2">
        <v>23</v>
      </c>
    </row>
    <row r="76" spans="2:15" hidden="1" x14ac:dyDescent="0.2">
      <c r="B76" s="22" t="s">
        <v>25</v>
      </c>
      <c r="C76">
        <v>40</v>
      </c>
      <c r="D76" s="30"/>
      <c r="E76" s="22" t="s">
        <v>30</v>
      </c>
      <c r="F76" t="e">
        <f>VLOOKUP(E22,N20:O22,2,FALSE)</f>
        <v>#N/A</v>
      </c>
      <c r="G76" s="49"/>
      <c r="I76" s="2" t="s">
        <v>6</v>
      </c>
      <c r="J76" s="2">
        <v>322.89999999999998</v>
      </c>
      <c r="K76" s="2">
        <v>17</v>
      </c>
      <c r="L76" s="2">
        <v>442.75</v>
      </c>
      <c r="M76" s="2">
        <v>23</v>
      </c>
      <c r="N76" s="2">
        <v>614.1</v>
      </c>
      <c r="O76" s="2">
        <v>31</v>
      </c>
    </row>
    <row r="77" spans="2:15" hidden="1" x14ac:dyDescent="0.2">
      <c r="B77" s="22" t="s">
        <v>58</v>
      </c>
      <c r="C77" s="22">
        <v>0</v>
      </c>
      <c r="F77" s="22" t="s">
        <v>14</v>
      </c>
      <c r="G77" s="22" t="s">
        <v>59</v>
      </c>
      <c r="I77" s="2" t="s">
        <v>7</v>
      </c>
      <c r="J77" s="2">
        <v>433.84</v>
      </c>
      <c r="K77" s="2">
        <v>22</v>
      </c>
      <c r="L77" s="2">
        <v>567.54999999999995</v>
      </c>
      <c r="M77" s="2">
        <v>29</v>
      </c>
      <c r="N77" s="2">
        <v>793.38</v>
      </c>
      <c r="O77" s="2">
        <v>40</v>
      </c>
    </row>
    <row r="78" spans="2:15" hidden="1" x14ac:dyDescent="0.2">
      <c r="B78" s="22" t="s">
        <v>26</v>
      </c>
      <c r="C78" t="e">
        <f>C76+C74+C75+C77</f>
        <v>#N/A</v>
      </c>
      <c r="D78" s="32"/>
      <c r="E78" t="s">
        <v>31</v>
      </c>
      <c r="F78" t="e">
        <f>VLOOKUP(F74,E79:F84,2,FALSE)</f>
        <v>#N/A</v>
      </c>
      <c r="G78" s="22">
        <v>0</v>
      </c>
      <c r="I78" s="2" t="s">
        <v>114</v>
      </c>
      <c r="J78" s="2">
        <v>528.91999999999996</v>
      </c>
      <c r="K78" s="2">
        <v>27</v>
      </c>
      <c r="L78" s="2">
        <v>781.5</v>
      </c>
      <c r="M78" s="2">
        <v>40</v>
      </c>
      <c r="N78" s="2">
        <v>969.69</v>
      </c>
      <c r="O78" s="2">
        <v>49</v>
      </c>
    </row>
    <row r="79" spans="2:15" hidden="1" x14ac:dyDescent="0.2">
      <c r="B79" s="22" t="s">
        <v>27</v>
      </c>
      <c r="C79" t="e">
        <f>IF(C78*0.1&gt;50,C78*0.1,50)</f>
        <v>#N/A</v>
      </c>
      <c r="D79" s="32"/>
      <c r="E79">
        <v>1</v>
      </c>
      <c r="F79" t="e">
        <f>VLOOKUP(E21,I51:O59,F76,FALSE)</f>
        <v>#N/A</v>
      </c>
      <c r="G79" s="22" t="e">
        <f>VLOOKUP(E21,I51:O59,(F76+1),FALSE)</f>
        <v>#N/A</v>
      </c>
      <c r="I79" s="53" t="s">
        <v>8</v>
      </c>
      <c r="J79" s="2">
        <v>622.03</v>
      </c>
      <c r="K79" s="2">
        <v>32</v>
      </c>
      <c r="L79" s="2">
        <v>995.44</v>
      </c>
      <c r="M79" s="2">
        <v>50</v>
      </c>
      <c r="N79" s="2">
        <v>1145</v>
      </c>
      <c r="O79" s="2">
        <v>58</v>
      </c>
    </row>
    <row r="80" spans="2:15" hidden="1" x14ac:dyDescent="0.2">
      <c r="B80" s="73" t="s">
        <v>37</v>
      </c>
      <c r="C80" s="31" t="e">
        <f>IF(C74="Refers","Refer to Dolmen",IF(C75="EL","Please Select EL option",(C78+C79)))</f>
        <v>#N/A</v>
      </c>
      <c r="D80" s="30"/>
      <c r="E80">
        <v>2</v>
      </c>
      <c r="F80" t="e">
        <f>VLOOKUP(E21,I99:O107,F76,FALSE)</f>
        <v>#N/A</v>
      </c>
      <c r="G80" s="22" t="e">
        <f>VLOOKUP(E21,I99:O107,(F76+1),FALSE)</f>
        <v>#N/A</v>
      </c>
      <c r="I80" s="53" t="s">
        <v>45</v>
      </c>
      <c r="J80" s="2">
        <v>827.06</v>
      </c>
      <c r="K80" s="2">
        <v>42</v>
      </c>
      <c r="L80" s="2">
        <v>1326.26</v>
      </c>
      <c r="M80" s="2">
        <v>67</v>
      </c>
      <c r="N80" s="2">
        <v>1524.35</v>
      </c>
      <c r="O80" s="2">
        <v>77</v>
      </c>
    </row>
    <row r="81" spans="2:15" hidden="1" x14ac:dyDescent="0.2">
      <c r="B81" s="22" t="s">
        <v>33</v>
      </c>
      <c r="C81" s="32"/>
      <c r="E81">
        <v>3</v>
      </c>
      <c r="F81" t="e">
        <f>VLOOKUP(E21,I63:O71,F76,FALSE)</f>
        <v>#N/A</v>
      </c>
      <c r="G81" s="22" t="e">
        <f>VLOOKUP(E21,I63:O71,(F76+1),FALSE)</f>
        <v>#N/A</v>
      </c>
      <c r="I81" s="53" t="s">
        <v>46</v>
      </c>
      <c r="J81" s="2">
        <v>1036.05</v>
      </c>
      <c r="K81" s="2">
        <v>52</v>
      </c>
      <c r="L81" s="2">
        <v>1656.09</v>
      </c>
      <c r="M81" s="2">
        <v>83</v>
      </c>
      <c r="N81" s="2">
        <v>1906.68</v>
      </c>
      <c r="O81" s="2">
        <v>96</v>
      </c>
    </row>
    <row r="82" spans="2:15" hidden="1" x14ac:dyDescent="0.2">
      <c r="B82" s="22" t="s">
        <v>34</v>
      </c>
      <c r="C82" t="str">
        <f>IF(F27="Yes",B82,IF(F28="No",B82,IF(F32="Yes",B82,IF(F33="Yes",B82,IF(F37="Yes",B82,IF(F40="Yes",B82,IF(F42="Yes",B82,"Risk OK to Quote")))))))</f>
        <v>Risk OK to Quote</v>
      </c>
      <c r="D82" s="33"/>
      <c r="E82">
        <v>4</v>
      </c>
      <c r="F82" t="e">
        <f>VLOOKUP(E21,I75:O83,F76,FALSE)</f>
        <v>#N/A</v>
      </c>
      <c r="G82" s="22" t="e">
        <f>VLOOKUP(E21,I75:O83,(F76+1),FALSE)</f>
        <v>#N/A</v>
      </c>
      <c r="I82" s="53" t="s">
        <v>60</v>
      </c>
      <c r="J82" s="2" t="s">
        <v>10</v>
      </c>
      <c r="K82" s="2" t="s">
        <v>10</v>
      </c>
      <c r="L82" s="2" t="s">
        <v>10</v>
      </c>
      <c r="M82" s="2" t="s">
        <v>10</v>
      </c>
      <c r="N82" s="2" t="s">
        <v>10</v>
      </c>
      <c r="O82" s="2" t="s">
        <v>10</v>
      </c>
    </row>
    <row r="83" spans="2:15" hidden="1" x14ac:dyDescent="0.2">
      <c r="B83" s="22" t="s">
        <v>35</v>
      </c>
      <c r="D83" s="33"/>
      <c r="E83">
        <v>5</v>
      </c>
      <c r="F83" t="e">
        <f>VLOOKUP(E21,I111:O119,F76,FALSE)</f>
        <v>#N/A</v>
      </c>
      <c r="G83" s="22" t="e">
        <f>VLOOKUP(E21,I111:O119,(F76+1),FALSE)</f>
        <v>#N/A</v>
      </c>
      <c r="I83" s="53" t="s">
        <v>61</v>
      </c>
      <c r="J83" s="2" t="s">
        <v>10</v>
      </c>
      <c r="K83" s="2" t="s">
        <v>10</v>
      </c>
      <c r="L83" s="2" t="s">
        <v>10</v>
      </c>
      <c r="M83" s="2" t="s">
        <v>10</v>
      </c>
      <c r="N83" s="2" t="s">
        <v>10</v>
      </c>
      <c r="O83" s="2" t="s">
        <v>10</v>
      </c>
    </row>
    <row r="84" spans="2:15" hidden="1" x14ac:dyDescent="0.2">
      <c r="B84" s="22" t="s">
        <v>36</v>
      </c>
      <c r="D84" s="33"/>
      <c r="E84">
        <v>6</v>
      </c>
      <c r="F84" t="e">
        <f>VLOOKUP(E21,I87:O95,F76,FALSE)</f>
        <v>#N/A</v>
      </c>
      <c r="G84" s="22" t="e">
        <f>VLOOKUP(E21,I87:O95,(F76+1),FALSE)</f>
        <v>#N/A</v>
      </c>
      <c r="I84" s="2"/>
    </row>
    <row r="85" spans="2:15" ht="18" hidden="1" x14ac:dyDescent="0.25">
      <c r="D85">
        <f>IF(E20=J19,1,0)</f>
        <v>1</v>
      </c>
      <c r="F85" s="22" t="s">
        <v>62</v>
      </c>
      <c r="G85">
        <v>0</v>
      </c>
      <c r="I85" s="74" t="s">
        <v>13</v>
      </c>
    </row>
    <row r="86" spans="2:15" hidden="1" x14ac:dyDescent="0.2">
      <c r="D86">
        <f>IF(E21=J19,1,0)</f>
        <v>1</v>
      </c>
      <c r="F86" s="75" t="s">
        <v>115</v>
      </c>
      <c r="G86">
        <v>368.46</v>
      </c>
      <c r="I86" s="2" t="s">
        <v>1</v>
      </c>
      <c r="J86" s="2" t="s">
        <v>2</v>
      </c>
      <c r="K86" s="53" t="s">
        <v>58</v>
      </c>
      <c r="L86" s="2" t="s">
        <v>3</v>
      </c>
      <c r="M86" s="53" t="s">
        <v>58</v>
      </c>
      <c r="N86" s="3" t="s">
        <v>4</v>
      </c>
      <c r="O86" s="53" t="s">
        <v>58</v>
      </c>
    </row>
    <row r="87" spans="2:15" hidden="1" x14ac:dyDescent="0.2">
      <c r="D87">
        <f>IF(E22=J19,1,0)</f>
        <v>1</v>
      </c>
      <c r="F87" s="75" t="s">
        <v>116</v>
      </c>
      <c r="G87">
        <f>G86/1.04</f>
        <v>354.28846153846149</v>
      </c>
      <c r="I87" s="2" t="s">
        <v>5</v>
      </c>
      <c r="J87" s="2">
        <v>278.33</v>
      </c>
      <c r="K87" s="2">
        <v>14</v>
      </c>
      <c r="L87" s="2">
        <v>353.61</v>
      </c>
      <c r="M87" s="2">
        <v>18</v>
      </c>
      <c r="N87" s="2">
        <v>488.31</v>
      </c>
      <c r="O87" s="2">
        <v>25</v>
      </c>
    </row>
    <row r="88" spans="2:15" hidden="1" x14ac:dyDescent="0.2">
      <c r="D88">
        <f>IF(E23=J19,1,0)</f>
        <v>1</v>
      </c>
      <c r="I88" s="2" t="s">
        <v>6</v>
      </c>
      <c r="J88" s="2">
        <v>383.32</v>
      </c>
      <c r="K88" s="2">
        <v>20</v>
      </c>
      <c r="L88" s="2">
        <v>488.31</v>
      </c>
      <c r="M88" s="2">
        <v>25</v>
      </c>
      <c r="N88" s="2">
        <v>651.74</v>
      </c>
      <c r="O88" s="2">
        <v>33</v>
      </c>
    </row>
    <row r="89" spans="2:15" hidden="1" x14ac:dyDescent="0.2">
      <c r="D89">
        <f>SUM(D85:D88)</f>
        <v>4</v>
      </c>
      <c r="I89" s="2" t="s">
        <v>7</v>
      </c>
      <c r="J89" s="2">
        <v>493.27</v>
      </c>
      <c r="K89" s="2">
        <v>25</v>
      </c>
      <c r="L89" s="2">
        <v>637.88</v>
      </c>
      <c r="M89" s="2">
        <v>32</v>
      </c>
      <c r="N89" s="2">
        <v>845.88</v>
      </c>
      <c r="O89" s="2">
        <v>43</v>
      </c>
    </row>
    <row r="90" spans="2:15" hidden="1" x14ac:dyDescent="0.2">
      <c r="E90" s="75" t="s">
        <v>117</v>
      </c>
      <c r="I90" s="2" t="s">
        <v>114</v>
      </c>
      <c r="J90" s="2">
        <v>595.29</v>
      </c>
      <c r="K90" s="2">
        <v>30</v>
      </c>
      <c r="L90" s="2">
        <v>719.1</v>
      </c>
      <c r="M90" s="2">
        <v>36</v>
      </c>
      <c r="N90" s="2">
        <v>1033.08</v>
      </c>
      <c r="O90" s="2">
        <v>52</v>
      </c>
    </row>
    <row r="91" spans="2:15" hidden="1" x14ac:dyDescent="0.2">
      <c r="I91" s="53" t="s">
        <v>8</v>
      </c>
      <c r="J91" s="2">
        <v>696.31</v>
      </c>
      <c r="K91" s="2">
        <v>35</v>
      </c>
      <c r="L91" s="2">
        <v>801.3</v>
      </c>
      <c r="M91" s="2">
        <v>41</v>
      </c>
      <c r="N91" s="2">
        <v>1218.3</v>
      </c>
      <c r="O91" s="2">
        <v>61</v>
      </c>
    </row>
    <row r="92" spans="2:15" hidden="1" x14ac:dyDescent="0.2">
      <c r="I92" s="53" t="s">
        <v>45</v>
      </c>
      <c r="J92" s="2">
        <v>926.1</v>
      </c>
      <c r="K92" s="2">
        <v>47</v>
      </c>
      <c r="L92" s="2">
        <v>1067.74</v>
      </c>
      <c r="M92" s="2">
        <v>54</v>
      </c>
      <c r="N92" s="2">
        <v>1625.38</v>
      </c>
      <c r="O92" s="2">
        <v>82</v>
      </c>
    </row>
    <row r="93" spans="2:15" hidden="1" x14ac:dyDescent="0.2">
      <c r="I93" s="53" t="s">
        <v>46</v>
      </c>
      <c r="J93" s="2">
        <v>1158.8699999999999</v>
      </c>
      <c r="K93" s="2">
        <v>58</v>
      </c>
      <c r="L93" s="2">
        <v>1336.16</v>
      </c>
      <c r="M93" s="2">
        <v>67</v>
      </c>
      <c r="N93" s="2">
        <v>2030.49</v>
      </c>
      <c r="O93" s="2">
        <v>102</v>
      </c>
    </row>
    <row r="94" spans="2:15" hidden="1" x14ac:dyDescent="0.2">
      <c r="I94" s="53" t="s">
        <v>60</v>
      </c>
      <c r="J94" s="2" t="s">
        <v>10</v>
      </c>
      <c r="K94" s="2" t="s">
        <v>10</v>
      </c>
      <c r="L94" s="2" t="s">
        <v>10</v>
      </c>
      <c r="M94" s="2" t="s">
        <v>10</v>
      </c>
      <c r="N94" s="2" t="s">
        <v>10</v>
      </c>
      <c r="O94" s="2" t="s">
        <v>10</v>
      </c>
    </row>
    <row r="95" spans="2:15" hidden="1" x14ac:dyDescent="0.2">
      <c r="I95" s="53" t="s">
        <v>61</v>
      </c>
      <c r="J95" s="2" t="s">
        <v>10</v>
      </c>
      <c r="K95" s="2" t="s">
        <v>10</v>
      </c>
      <c r="L95" s="2" t="s">
        <v>10</v>
      </c>
      <c r="M95" s="2" t="s">
        <v>10</v>
      </c>
      <c r="N95" s="2" t="s">
        <v>10</v>
      </c>
      <c r="O95" s="2" t="s">
        <v>10</v>
      </c>
    </row>
    <row r="97" spans="3:15" ht="18" hidden="1" x14ac:dyDescent="0.25">
      <c r="I97" s="4" t="s">
        <v>47</v>
      </c>
    </row>
    <row r="98" spans="3:15" hidden="1" x14ac:dyDescent="0.2">
      <c r="I98" s="2" t="s">
        <v>1</v>
      </c>
      <c r="J98" s="2" t="s">
        <v>2</v>
      </c>
      <c r="K98" s="53" t="s">
        <v>58</v>
      </c>
      <c r="L98" s="2" t="s">
        <v>3</v>
      </c>
      <c r="M98" s="53" t="s">
        <v>58</v>
      </c>
      <c r="N98" s="3" t="s">
        <v>4</v>
      </c>
      <c r="O98" s="53" t="s">
        <v>58</v>
      </c>
    </row>
    <row r="99" spans="3:15" hidden="1" x14ac:dyDescent="0.2">
      <c r="I99" s="2" t="s">
        <v>5</v>
      </c>
      <c r="J99" s="2">
        <v>190.18</v>
      </c>
      <c r="K99" s="2">
        <v>10</v>
      </c>
      <c r="L99" s="2">
        <v>215.93</v>
      </c>
      <c r="M99" s="2">
        <v>11</v>
      </c>
      <c r="N99" s="2">
        <v>283.29000000000002</v>
      </c>
      <c r="O99" s="2">
        <v>15</v>
      </c>
    </row>
    <row r="100" spans="3:15" hidden="1" x14ac:dyDescent="0.2">
      <c r="I100" s="2" t="s">
        <v>6</v>
      </c>
      <c r="J100" s="2">
        <v>197.11</v>
      </c>
      <c r="K100" s="2">
        <v>10</v>
      </c>
      <c r="L100" s="2">
        <v>283.29000000000002</v>
      </c>
      <c r="M100" s="2">
        <v>15</v>
      </c>
      <c r="N100" s="2">
        <v>369.46</v>
      </c>
      <c r="O100" s="2">
        <v>19</v>
      </c>
    </row>
    <row r="101" spans="3:15" hidden="1" x14ac:dyDescent="0.2">
      <c r="I101" s="2" t="s">
        <v>7</v>
      </c>
      <c r="J101" s="2">
        <v>268.43</v>
      </c>
      <c r="K101" s="2">
        <v>14</v>
      </c>
      <c r="L101" s="2">
        <v>346.68</v>
      </c>
      <c r="M101" s="2">
        <v>18</v>
      </c>
      <c r="N101" s="2">
        <v>500.2</v>
      </c>
      <c r="O101" s="2">
        <v>25</v>
      </c>
    </row>
    <row r="102" spans="3:15" hidden="1" x14ac:dyDescent="0.2">
      <c r="I102" s="2" t="s">
        <v>114</v>
      </c>
      <c r="J102" s="2">
        <v>362.52</v>
      </c>
      <c r="K102" s="2">
        <v>19</v>
      </c>
      <c r="L102" s="2">
        <v>515.05999999999995</v>
      </c>
      <c r="M102" s="2">
        <v>26</v>
      </c>
      <c r="N102" s="2">
        <v>628.96</v>
      </c>
      <c r="O102" s="2">
        <v>32</v>
      </c>
    </row>
    <row r="103" spans="3:15" hidden="1" x14ac:dyDescent="0.2">
      <c r="F103" s="29"/>
      <c r="I103" s="53" t="s">
        <v>8</v>
      </c>
      <c r="J103" s="2">
        <v>455.63</v>
      </c>
      <c r="K103" s="2">
        <v>23</v>
      </c>
      <c r="L103" s="2">
        <v>682.45</v>
      </c>
      <c r="M103" s="2">
        <v>35</v>
      </c>
      <c r="N103" s="2">
        <v>757.72</v>
      </c>
      <c r="O103" s="2">
        <v>38</v>
      </c>
    </row>
    <row r="104" spans="3:15" hidden="1" x14ac:dyDescent="0.2">
      <c r="F104" s="29"/>
      <c r="I104" s="53" t="s">
        <v>45</v>
      </c>
      <c r="J104" s="2">
        <v>607.16999999999996</v>
      </c>
      <c r="K104" s="2">
        <v>31</v>
      </c>
      <c r="L104" s="2">
        <v>908.28</v>
      </c>
      <c r="M104" s="2">
        <v>46</v>
      </c>
      <c r="N104" s="2">
        <v>1009.3</v>
      </c>
      <c r="O104" s="2">
        <v>51</v>
      </c>
    </row>
    <row r="105" spans="3:15" hidden="1" x14ac:dyDescent="0.2">
      <c r="C105" s="23"/>
      <c r="F105" s="29"/>
      <c r="I105" s="53" t="s">
        <v>46</v>
      </c>
      <c r="J105" s="2">
        <v>759.7</v>
      </c>
      <c r="K105" s="2">
        <v>38</v>
      </c>
      <c r="L105" s="2">
        <v>1134.0999999999999</v>
      </c>
      <c r="M105" s="2">
        <v>57</v>
      </c>
      <c r="N105" s="2">
        <v>1262.8699999999999</v>
      </c>
      <c r="O105" s="2">
        <v>64</v>
      </c>
    </row>
    <row r="106" spans="3:15" hidden="1" x14ac:dyDescent="0.2">
      <c r="C106" s="23"/>
      <c r="F106" s="50"/>
      <c r="I106" s="53" t="s">
        <v>60</v>
      </c>
      <c r="J106" s="2">
        <v>874.6</v>
      </c>
      <c r="K106" s="2">
        <v>44</v>
      </c>
      <c r="L106" s="2">
        <v>1303.48</v>
      </c>
      <c r="M106" s="2">
        <v>66</v>
      </c>
      <c r="N106" s="2">
        <v>1452.05</v>
      </c>
      <c r="O106" s="2">
        <v>73</v>
      </c>
    </row>
    <row r="107" spans="3:15" hidden="1" x14ac:dyDescent="0.2">
      <c r="C107" s="19"/>
      <c r="F107" s="29"/>
      <c r="I107" s="53" t="s">
        <v>61</v>
      </c>
      <c r="J107" s="2" t="s">
        <v>10</v>
      </c>
      <c r="K107" s="2" t="s">
        <v>10</v>
      </c>
      <c r="L107" s="2" t="s">
        <v>10</v>
      </c>
      <c r="M107" s="2" t="s">
        <v>10</v>
      </c>
      <c r="N107" s="2" t="s">
        <v>10</v>
      </c>
      <c r="O107" s="2" t="s">
        <v>10</v>
      </c>
    </row>
    <row r="108" spans="3:15" hidden="1" x14ac:dyDescent="0.2">
      <c r="F108" s="29"/>
    </row>
    <row r="109" spans="3:15" ht="18" hidden="1" x14ac:dyDescent="0.25">
      <c r="F109" s="29"/>
      <c r="I109" s="4" t="s">
        <v>48</v>
      </c>
    </row>
    <row r="110" spans="3:15" hidden="1" x14ac:dyDescent="0.2">
      <c r="F110" s="29"/>
      <c r="I110" s="2" t="s">
        <v>1</v>
      </c>
      <c r="J110" s="2" t="s">
        <v>2</v>
      </c>
      <c r="K110" s="53" t="s">
        <v>58</v>
      </c>
      <c r="L110" s="2" t="s">
        <v>3</v>
      </c>
      <c r="M110" s="53" t="s">
        <v>58</v>
      </c>
      <c r="N110" s="3" t="s">
        <v>4</v>
      </c>
      <c r="O110" s="53" t="s">
        <v>58</v>
      </c>
    </row>
    <row r="111" spans="3:15" hidden="1" x14ac:dyDescent="0.2">
      <c r="C111" s="23"/>
      <c r="F111" s="50"/>
      <c r="I111" s="2" t="s">
        <v>5</v>
      </c>
      <c r="J111" s="2">
        <v>283.29000000000002</v>
      </c>
      <c r="K111" s="2">
        <v>15</v>
      </c>
      <c r="L111" s="2">
        <v>369.46</v>
      </c>
      <c r="M111" s="2">
        <v>19</v>
      </c>
      <c r="N111" s="2">
        <v>508.12</v>
      </c>
      <c r="O111" s="2">
        <v>26</v>
      </c>
    </row>
    <row r="112" spans="3:15" hidden="1" x14ac:dyDescent="0.2">
      <c r="C112" s="23"/>
      <c r="I112" s="2" t="s">
        <v>6</v>
      </c>
      <c r="J112" s="2">
        <v>369.46</v>
      </c>
      <c r="K112" s="2">
        <v>19</v>
      </c>
      <c r="L112" s="2">
        <v>508.12</v>
      </c>
      <c r="M112" s="2">
        <v>26</v>
      </c>
      <c r="N112" s="2">
        <v>705.23</v>
      </c>
      <c r="O112" s="2">
        <v>36</v>
      </c>
    </row>
    <row r="113" spans="9:15" hidden="1" x14ac:dyDescent="0.2">
      <c r="I113" s="2" t="s">
        <v>7</v>
      </c>
      <c r="J113" s="2">
        <v>500.2</v>
      </c>
      <c r="K113" s="2">
        <v>25</v>
      </c>
      <c r="L113" s="2">
        <v>652.73</v>
      </c>
      <c r="M113" s="2">
        <v>33</v>
      </c>
      <c r="N113" s="2">
        <v>911.25</v>
      </c>
      <c r="O113" s="2">
        <v>46</v>
      </c>
    </row>
    <row r="114" spans="9:15" hidden="1" x14ac:dyDescent="0.2">
      <c r="I114" s="2" t="s">
        <v>114</v>
      </c>
      <c r="J114" s="2">
        <v>607.16999999999996</v>
      </c>
      <c r="K114" s="2">
        <v>31</v>
      </c>
      <c r="L114" s="2">
        <v>899.36</v>
      </c>
      <c r="M114" s="2">
        <v>45</v>
      </c>
      <c r="N114" s="2">
        <v>1114.3</v>
      </c>
      <c r="O114" s="2">
        <v>56</v>
      </c>
    </row>
    <row r="115" spans="9:15" hidden="1" x14ac:dyDescent="0.2">
      <c r="I115" s="53" t="s">
        <v>8</v>
      </c>
      <c r="J115" s="2">
        <v>714.14</v>
      </c>
      <c r="K115" s="2">
        <v>36</v>
      </c>
      <c r="L115" s="2">
        <v>1145</v>
      </c>
      <c r="M115" s="2">
        <v>58</v>
      </c>
      <c r="N115" s="2">
        <v>1316.35</v>
      </c>
      <c r="O115" s="2">
        <v>66</v>
      </c>
    </row>
    <row r="116" spans="9:15" hidden="1" x14ac:dyDescent="0.2">
      <c r="I116" s="53" t="s">
        <v>45</v>
      </c>
      <c r="J116" s="2">
        <v>950.87</v>
      </c>
      <c r="K116" s="2">
        <v>48</v>
      </c>
      <c r="L116" s="2">
        <v>1524.35</v>
      </c>
      <c r="M116" s="2">
        <v>77</v>
      </c>
      <c r="N116" s="2">
        <v>1754.14</v>
      </c>
      <c r="O116" s="2">
        <v>88</v>
      </c>
    </row>
    <row r="117" spans="9:15" hidden="1" x14ac:dyDescent="0.2">
      <c r="I117" s="53" t="s">
        <v>46</v>
      </c>
      <c r="J117" s="2">
        <v>1189.57</v>
      </c>
      <c r="K117" s="2">
        <v>60</v>
      </c>
      <c r="L117" s="2">
        <v>1904.7</v>
      </c>
      <c r="M117" s="2">
        <v>96</v>
      </c>
      <c r="N117" s="2">
        <v>2192.92</v>
      </c>
      <c r="O117" s="2">
        <v>110</v>
      </c>
    </row>
    <row r="118" spans="9:15" hidden="1" x14ac:dyDescent="0.2">
      <c r="I118" s="53" t="s">
        <v>60</v>
      </c>
      <c r="J118" s="2" t="s">
        <v>10</v>
      </c>
      <c r="K118" s="2" t="s">
        <v>10</v>
      </c>
      <c r="L118" s="2" t="s">
        <v>10</v>
      </c>
      <c r="M118" s="2" t="s">
        <v>10</v>
      </c>
      <c r="N118" s="2" t="s">
        <v>10</v>
      </c>
      <c r="O118" s="2" t="s">
        <v>10</v>
      </c>
    </row>
    <row r="119" spans="9:15" hidden="1" x14ac:dyDescent="0.2">
      <c r="I119" s="53" t="s">
        <v>61</v>
      </c>
      <c r="J119" s="2" t="s">
        <v>10</v>
      </c>
      <c r="K119" s="2" t="s">
        <v>10</v>
      </c>
      <c r="L119" s="2" t="s">
        <v>10</v>
      </c>
      <c r="M119" s="2" t="s">
        <v>10</v>
      </c>
      <c r="N119" s="2" t="s">
        <v>10</v>
      </c>
      <c r="O119" s="2" t="s">
        <v>10</v>
      </c>
    </row>
  </sheetData>
  <sheetProtection algorithmName="SHA-512" hashValue="o9RtytY5+Up8qy/0ds5DWNoI0HdhpfRBFznnG/1mh6ioxSGC0zSBBVhKV5mMRm/pz9rzF4eL+32jyb39m235rw==" saltValue="KSMHqEsqcycenlKH/xiuLg==" spinCount="100000" sheet="1" objects="1" scenarios="1" selectLockedCells="1"/>
  <customSheetViews>
    <customSheetView guid="{95F69684-2868-4FC5-861B-727DF29869DE}" showPageBreaks="1" printArea="1" hiddenRows="1" hiddenColumns="1" view="pageBreakPreview">
      <selection activeCell="C39" sqref="C39"/>
      <pageMargins left="0.39370078740157483" right="0.39370078740157483" top="0.78740157480314965" bottom="0.78740157480314965" header="0.51181102362204722" footer="0.51181102362204722"/>
      <printOptions horizontalCentered="1"/>
      <pageSetup orientation="portrait" r:id="rId1"/>
      <headerFooter alignWithMargins="0"/>
    </customSheetView>
    <customSheetView guid="{B43AB4DB-73B0-4E0B-B9A1-1D56E437D35E}" showPageBreaks="1" view="pageBreakPreview">
      <selection activeCell="C39" sqref="C39"/>
    </customSheetView>
  </customSheetViews>
  <mergeCells count="39">
    <mergeCell ref="C12:D12"/>
    <mergeCell ref="C14:D14"/>
    <mergeCell ref="C15:D15"/>
    <mergeCell ref="C16:D16"/>
    <mergeCell ref="C17:D17"/>
    <mergeCell ref="C65:E65"/>
    <mergeCell ref="B69:G69"/>
    <mergeCell ref="B63:G63"/>
    <mergeCell ref="B62:G62"/>
    <mergeCell ref="B26:G26"/>
    <mergeCell ref="B64:G64"/>
    <mergeCell ref="B45:G45"/>
    <mergeCell ref="B46:E46"/>
    <mergeCell ref="B47:E47"/>
    <mergeCell ref="B49:G52"/>
    <mergeCell ref="B27:E27"/>
    <mergeCell ref="B28:E28"/>
    <mergeCell ref="B29:E29"/>
    <mergeCell ref="B30:E30"/>
    <mergeCell ref="B31:E31"/>
    <mergeCell ref="B32:E32"/>
    <mergeCell ref="F14:G14"/>
    <mergeCell ref="F15:G15"/>
    <mergeCell ref="F16:G16"/>
    <mergeCell ref="F17:G17"/>
    <mergeCell ref="B25:F25"/>
    <mergeCell ref="B33:E33"/>
    <mergeCell ref="B34:E34"/>
    <mergeCell ref="B35:E35"/>
    <mergeCell ref="B36:E36"/>
    <mergeCell ref="B37:E37"/>
    <mergeCell ref="B38:E38"/>
    <mergeCell ref="B39:E39"/>
    <mergeCell ref="B48:G48"/>
    <mergeCell ref="B40:E40"/>
    <mergeCell ref="B41:E41"/>
    <mergeCell ref="B42:E42"/>
    <mergeCell ref="B43:E43"/>
    <mergeCell ref="B44:E44"/>
  </mergeCells>
  <conditionalFormatting sqref="B48:G48">
    <cfRule type="expression" dxfId="17" priority="1">
      <formula>IF(F27="Yes",TRUE,FALSE)</formula>
    </cfRule>
    <cfRule type="expression" dxfId="16" priority="2">
      <formula>IF(F29="Yes",TRUE,FALSE)</formula>
    </cfRule>
    <cfRule type="expression" dxfId="15" priority="3">
      <formula>IF(F30="Yes",TRUE,FALSE)</formula>
    </cfRule>
    <cfRule type="expression" dxfId="14" priority="4">
      <formula>IF(F31="Yes",TRUE,FALSE)</formula>
    </cfRule>
    <cfRule type="expression" dxfId="13" priority="5">
      <formula>IF(F34="Yes",TRUE,FALSE)</formula>
    </cfRule>
    <cfRule type="expression" dxfId="12" priority="6">
      <formula>IF(F35="Yes",TRUE,FALSE)</formula>
    </cfRule>
    <cfRule type="expression" dxfId="11" priority="7">
      <formula>IF(F36="Yes",TRUE,FALSE)</formula>
    </cfRule>
    <cfRule type="expression" dxfId="10" priority="8">
      <formula>IF(F38="Yes",TRUE,FALSE)</formula>
    </cfRule>
    <cfRule type="expression" dxfId="9" priority="9">
      <formula>IF(F39="Yes",TRUE,FALSE)</formula>
    </cfRule>
    <cfRule type="expression" dxfId="8" priority="10">
      <formula>IF(F41="Yes",TRUE,FALSE)</formula>
    </cfRule>
    <cfRule type="expression" dxfId="7" priority="12">
      <formula>IF(F43="Yes",TRUE,FALSE)</formula>
    </cfRule>
    <cfRule type="expression" dxfId="6" priority="13">
      <formula>IF(F44="Yes",TRUE,FALSE)</formula>
    </cfRule>
    <cfRule type="expression" dxfId="5" priority="14">
      <formula>IF(F47="Yes",TRUE,FALSE)</formula>
    </cfRule>
  </conditionalFormatting>
  <conditionalFormatting sqref="D60">
    <cfRule type="cellIs" dxfId="4" priority="11" operator="equal">
      <formula>"Cannot Quote EL"</formula>
    </cfRule>
  </conditionalFormatting>
  <conditionalFormatting sqref="E56:E57 C65">
    <cfRule type="cellIs" dxfId="3" priority="29" operator="equal">
      <formula>$B$82</formula>
    </cfRule>
    <cfRule type="cellIs" dxfId="2" priority="30" operator="equal">
      <formula>$B$82</formula>
    </cfRule>
    <cfRule type="cellIs" dxfId="1" priority="31" operator="equal">
      <formula>$B$81</formula>
    </cfRule>
    <cfRule type="cellIs" dxfId="0" priority="32" operator="equal">
      <formula>$B$81</formula>
    </cfRule>
  </conditionalFormatting>
  <dataValidations count="18">
    <dataValidation type="list" showInputMessage="1" showErrorMessage="1" sqref="WVN983092 E65597 JB65588 SX65588 ACT65588 AMP65588 AWL65588 BGH65588 BQD65588 BZZ65588 CJV65588 CTR65588 DDN65588 DNJ65588 DXF65588 EHB65588 EQX65588 FAT65588 FKP65588 FUL65588 GEH65588 GOD65588 GXZ65588 HHV65588 HRR65588 IBN65588 ILJ65588 IVF65588 JFB65588 JOX65588 JYT65588 KIP65588 KSL65588 LCH65588 LMD65588 LVZ65588 MFV65588 MPR65588 MZN65588 NJJ65588 NTF65588 ODB65588 OMX65588 OWT65588 PGP65588 PQL65588 QAH65588 QKD65588 QTZ65588 RDV65588 RNR65588 RXN65588 SHJ65588 SRF65588 TBB65588 TKX65588 TUT65588 UEP65588 UOL65588 UYH65588 VID65588 VRZ65588 WBV65588 WLR65588 WVN65588 E131133 JB131124 SX131124 ACT131124 AMP131124 AWL131124 BGH131124 BQD131124 BZZ131124 CJV131124 CTR131124 DDN131124 DNJ131124 DXF131124 EHB131124 EQX131124 FAT131124 FKP131124 FUL131124 GEH131124 GOD131124 GXZ131124 HHV131124 HRR131124 IBN131124 ILJ131124 IVF131124 JFB131124 JOX131124 JYT131124 KIP131124 KSL131124 LCH131124 LMD131124 LVZ131124 MFV131124 MPR131124 MZN131124 NJJ131124 NTF131124 ODB131124 OMX131124 OWT131124 PGP131124 PQL131124 QAH131124 QKD131124 QTZ131124 RDV131124 RNR131124 RXN131124 SHJ131124 SRF131124 TBB131124 TKX131124 TUT131124 UEP131124 UOL131124 UYH131124 VID131124 VRZ131124 WBV131124 WLR131124 WVN131124 E196669 JB196660 SX196660 ACT196660 AMP196660 AWL196660 BGH196660 BQD196660 BZZ196660 CJV196660 CTR196660 DDN196660 DNJ196660 DXF196660 EHB196660 EQX196660 FAT196660 FKP196660 FUL196660 GEH196660 GOD196660 GXZ196660 HHV196660 HRR196660 IBN196660 ILJ196660 IVF196660 JFB196660 JOX196660 JYT196660 KIP196660 KSL196660 LCH196660 LMD196660 LVZ196660 MFV196660 MPR196660 MZN196660 NJJ196660 NTF196660 ODB196660 OMX196660 OWT196660 PGP196660 PQL196660 QAH196660 QKD196660 QTZ196660 RDV196660 RNR196660 RXN196660 SHJ196660 SRF196660 TBB196660 TKX196660 TUT196660 UEP196660 UOL196660 UYH196660 VID196660 VRZ196660 WBV196660 WLR196660 WVN196660 E262205 JB262196 SX262196 ACT262196 AMP262196 AWL262196 BGH262196 BQD262196 BZZ262196 CJV262196 CTR262196 DDN262196 DNJ262196 DXF262196 EHB262196 EQX262196 FAT262196 FKP262196 FUL262196 GEH262196 GOD262196 GXZ262196 HHV262196 HRR262196 IBN262196 ILJ262196 IVF262196 JFB262196 JOX262196 JYT262196 KIP262196 KSL262196 LCH262196 LMD262196 LVZ262196 MFV262196 MPR262196 MZN262196 NJJ262196 NTF262196 ODB262196 OMX262196 OWT262196 PGP262196 PQL262196 QAH262196 QKD262196 QTZ262196 RDV262196 RNR262196 RXN262196 SHJ262196 SRF262196 TBB262196 TKX262196 TUT262196 UEP262196 UOL262196 UYH262196 VID262196 VRZ262196 WBV262196 WLR262196 WVN262196 E327741 JB327732 SX327732 ACT327732 AMP327732 AWL327732 BGH327732 BQD327732 BZZ327732 CJV327732 CTR327732 DDN327732 DNJ327732 DXF327732 EHB327732 EQX327732 FAT327732 FKP327732 FUL327732 GEH327732 GOD327732 GXZ327732 HHV327732 HRR327732 IBN327732 ILJ327732 IVF327732 JFB327732 JOX327732 JYT327732 KIP327732 KSL327732 LCH327732 LMD327732 LVZ327732 MFV327732 MPR327732 MZN327732 NJJ327732 NTF327732 ODB327732 OMX327732 OWT327732 PGP327732 PQL327732 QAH327732 QKD327732 QTZ327732 RDV327732 RNR327732 RXN327732 SHJ327732 SRF327732 TBB327732 TKX327732 TUT327732 UEP327732 UOL327732 UYH327732 VID327732 VRZ327732 WBV327732 WLR327732 WVN327732 E393277 JB393268 SX393268 ACT393268 AMP393268 AWL393268 BGH393268 BQD393268 BZZ393268 CJV393268 CTR393268 DDN393268 DNJ393268 DXF393268 EHB393268 EQX393268 FAT393268 FKP393268 FUL393268 GEH393268 GOD393268 GXZ393268 HHV393268 HRR393268 IBN393268 ILJ393268 IVF393268 JFB393268 JOX393268 JYT393268 KIP393268 KSL393268 LCH393268 LMD393268 LVZ393268 MFV393268 MPR393268 MZN393268 NJJ393268 NTF393268 ODB393268 OMX393268 OWT393268 PGP393268 PQL393268 QAH393268 QKD393268 QTZ393268 RDV393268 RNR393268 RXN393268 SHJ393268 SRF393268 TBB393268 TKX393268 TUT393268 UEP393268 UOL393268 UYH393268 VID393268 VRZ393268 WBV393268 WLR393268 WVN393268 E458813 JB458804 SX458804 ACT458804 AMP458804 AWL458804 BGH458804 BQD458804 BZZ458804 CJV458804 CTR458804 DDN458804 DNJ458804 DXF458804 EHB458804 EQX458804 FAT458804 FKP458804 FUL458804 GEH458804 GOD458804 GXZ458804 HHV458804 HRR458804 IBN458804 ILJ458804 IVF458804 JFB458804 JOX458804 JYT458804 KIP458804 KSL458804 LCH458804 LMD458804 LVZ458804 MFV458804 MPR458804 MZN458804 NJJ458804 NTF458804 ODB458804 OMX458804 OWT458804 PGP458804 PQL458804 QAH458804 QKD458804 QTZ458804 RDV458804 RNR458804 RXN458804 SHJ458804 SRF458804 TBB458804 TKX458804 TUT458804 UEP458804 UOL458804 UYH458804 VID458804 VRZ458804 WBV458804 WLR458804 WVN458804 E524349 JB524340 SX524340 ACT524340 AMP524340 AWL524340 BGH524340 BQD524340 BZZ524340 CJV524340 CTR524340 DDN524340 DNJ524340 DXF524340 EHB524340 EQX524340 FAT524340 FKP524340 FUL524340 GEH524340 GOD524340 GXZ524340 HHV524340 HRR524340 IBN524340 ILJ524340 IVF524340 JFB524340 JOX524340 JYT524340 KIP524340 KSL524340 LCH524340 LMD524340 LVZ524340 MFV524340 MPR524340 MZN524340 NJJ524340 NTF524340 ODB524340 OMX524340 OWT524340 PGP524340 PQL524340 QAH524340 QKD524340 QTZ524340 RDV524340 RNR524340 RXN524340 SHJ524340 SRF524340 TBB524340 TKX524340 TUT524340 UEP524340 UOL524340 UYH524340 VID524340 VRZ524340 WBV524340 WLR524340 WVN524340 E589885 JB589876 SX589876 ACT589876 AMP589876 AWL589876 BGH589876 BQD589876 BZZ589876 CJV589876 CTR589876 DDN589876 DNJ589876 DXF589876 EHB589876 EQX589876 FAT589876 FKP589876 FUL589876 GEH589876 GOD589876 GXZ589876 HHV589876 HRR589876 IBN589876 ILJ589876 IVF589876 JFB589876 JOX589876 JYT589876 KIP589876 KSL589876 LCH589876 LMD589876 LVZ589876 MFV589876 MPR589876 MZN589876 NJJ589876 NTF589876 ODB589876 OMX589876 OWT589876 PGP589876 PQL589876 QAH589876 QKD589876 QTZ589876 RDV589876 RNR589876 RXN589876 SHJ589876 SRF589876 TBB589876 TKX589876 TUT589876 UEP589876 UOL589876 UYH589876 VID589876 VRZ589876 WBV589876 WLR589876 WVN589876 E655421 JB655412 SX655412 ACT655412 AMP655412 AWL655412 BGH655412 BQD655412 BZZ655412 CJV655412 CTR655412 DDN655412 DNJ655412 DXF655412 EHB655412 EQX655412 FAT655412 FKP655412 FUL655412 GEH655412 GOD655412 GXZ655412 HHV655412 HRR655412 IBN655412 ILJ655412 IVF655412 JFB655412 JOX655412 JYT655412 KIP655412 KSL655412 LCH655412 LMD655412 LVZ655412 MFV655412 MPR655412 MZN655412 NJJ655412 NTF655412 ODB655412 OMX655412 OWT655412 PGP655412 PQL655412 QAH655412 QKD655412 QTZ655412 RDV655412 RNR655412 RXN655412 SHJ655412 SRF655412 TBB655412 TKX655412 TUT655412 UEP655412 UOL655412 UYH655412 VID655412 VRZ655412 WBV655412 WLR655412 WVN655412 E720957 JB720948 SX720948 ACT720948 AMP720948 AWL720948 BGH720948 BQD720948 BZZ720948 CJV720948 CTR720948 DDN720948 DNJ720948 DXF720948 EHB720948 EQX720948 FAT720948 FKP720948 FUL720948 GEH720948 GOD720948 GXZ720948 HHV720948 HRR720948 IBN720948 ILJ720948 IVF720948 JFB720948 JOX720948 JYT720948 KIP720948 KSL720948 LCH720948 LMD720948 LVZ720948 MFV720948 MPR720948 MZN720948 NJJ720948 NTF720948 ODB720948 OMX720948 OWT720948 PGP720948 PQL720948 QAH720948 QKD720948 QTZ720948 RDV720948 RNR720948 RXN720948 SHJ720948 SRF720948 TBB720948 TKX720948 TUT720948 UEP720948 UOL720948 UYH720948 VID720948 VRZ720948 WBV720948 WLR720948 WVN720948 E786493 JB786484 SX786484 ACT786484 AMP786484 AWL786484 BGH786484 BQD786484 BZZ786484 CJV786484 CTR786484 DDN786484 DNJ786484 DXF786484 EHB786484 EQX786484 FAT786484 FKP786484 FUL786484 GEH786484 GOD786484 GXZ786484 HHV786484 HRR786484 IBN786484 ILJ786484 IVF786484 JFB786484 JOX786484 JYT786484 KIP786484 KSL786484 LCH786484 LMD786484 LVZ786484 MFV786484 MPR786484 MZN786484 NJJ786484 NTF786484 ODB786484 OMX786484 OWT786484 PGP786484 PQL786484 QAH786484 QKD786484 QTZ786484 RDV786484 RNR786484 RXN786484 SHJ786484 SRF786484 TBB786484 TKX786484 TUT786484 UEP786484 UOL786484 UYH786484 VID786484 VRZ786484 WBV786484 WLR786484 WVN786484 E852029 JB852020 SX852020 ACT852020 AMP852020 AWL852020 BGH852020 BQD852020 BZZ852020 CJV852020 CTR852020 DDN852020 DNJ852020 DXF852020 EHB852020 EQX852020 FAT852020 FKP852020 FUL852020 GEH852020 GOD852020 GXZ852020 HHV852020 HRR852020 IBN852020 ILJ852020 IVF852020 JFB852020 JOX852020 JYT852020 KIP852020 KSL852020 LCH852020 LMD852020 LVZ852020 MFV852020 MPR852020 MZN852020 NJJ852020 NTF852020 ODB852020 OMX852020 OWT852020 PGP852020 PQL852020 QAH852020 QKD852020 QTZ852020 RDV852020 RNR852020 RXN852020 SHJ852020 SRF852020 TBB852020 TKX852020 TUT852020 UEP852020 UOL852020 UYH852020 VID852020 VRZ852020 WBV852020 WLR852020 WVN852020 E917565 JB917556 SX917556 ACT917556 AMP917556 AWL917556 BGH917556 BQD917556 BZZ917556 CJV917556 CTR917556 DDN917556 DNJ917556 DXF917556 EHB917556 EQX917556 FAT917556 FKP917556 FUL917556 GEH917556 GOD917556 GXZ917556 HHV917556 HRR917556 IBN917556 ILJ917556 IVF917556 JFB917556 JOX917556 JYT917556 KIP917556 KSL917556 LCH917556 LMD917556 LVZ917556 MFV917556 MPR917556 MZN917556 NJJ917556 NTF917556 ODB917556 OMX917556 OWT917556 PGP917556 PQL917556 QAH917556 QKD917556 QTZ917556 RDV917556 RNR917556 RXN917556 SHJ917556 SRF917556 TBB917556 TKX917556 TUT917556 UEP917556 UOL917556 UYH917556 VID917556 VRZ917556 WBV917556 WLR917556 WVN917556 E983101 JB983092 SX983092 ACT983092 AMP983092 AWL983092 BGH983092 BQD983092 BZZ983092 CJV983092 CTR983092 DDN983092 DNJ983092 DXF983092 EHB983092 EQX983092 FAT983092 FKP983092 FUL983092 GEH983092 GOD983092 GXZ983092 HHV983092 HRR983092 IBN983092 ILJ983092 IVF983092 JFB983092 JOX983092 JYT983092 KIP983092 KSL983092 LCH983092 LMD983092 LVZ983092 MFV983092 MPR983092 MZN983092 NJJ983092 NTF983092 ODB983092 OMX983092 OWT983092 PGP983092 PQL983092 QAH983092 QKD983092 QTZ983092 RDV983092 RNR983092 RXN983092 SHJ983092 SRF983092 TBB983092 TKX983092 TUT983092 UEP983092 UOL983092 UYH983092 VID983092 VRZ983092 WBV983092 WLR983092 JD50:JD51 JB24:JB49 WVP50:WVP51 WVN24:WVN49 WLT50:WLT51 WLR24:WLR49 WBX50:WBX51 WBV24:WBV49 VSB50:VSB51 VRZ24:VRZ49 VIF50:VIF51 VID24:VID49 UYJ50:UYJ51 UYH24:UYH49 UON50:UON51 UOL24:UOL49 UER50:UER51 UEP24:UEP49 TUV50:TUV51 TUT24:TUT49 TKZ50:TKZ51 TKX24:TKX49 TBD50:TBD51 TBB24:TBB49 SRH50:SRH51 SRF24:SRF49 SHL50:SHL51 SHJ24:SHJ49 RXP50:RXP51 RXN24:RXN49 RNT50:RNT51 RNR24:RNR49 RDX50:RDX51 RDV24:RDV49 QUB50:QUB51 QTZ24:QTZ49 QKF50:QKF51 QKD24:QKD49 QAJ50:QAJ51 QAH24:QAH49 PQN50:PQN51 PQL24:PQL49 PGR50:PGR51 PGP24:PGP49 OWV50:OWV51 OWT24:OWT49 OMZ50:OMZ51 OMX24:OMX49 ODD50:ODD51 ODB24:ODB49 NTH50:NTH51 NTF24:NTF49 NJL50:NJL51 NJJ24:NJJ49 MZP50:MZP51 MZN24:MZN49 MPT50:MPT51 MPR24:MPR49 MFX50:MFX51 MFV24:MFV49 LWB50:LWB51 LVZ24:LVZ49 LMF50:LMF51 LMD24:LMD49 LCJ50:LCJ51 LCH24:LCH49 KSN50:KSN51 KSL24:KSL49 KIR50:KIR51 KIP24:KIP49 JYV50:JYV51 JYT24:JYT49 JOZ50:JOZ51 JOX24:JOX49 JFD50:JFD51 JFB24:JFB49 IVH50:IVH51 IVF24:IVF49 ILL50:ILL51 ILJ24:ILJ49 IBP50:IBP51 IBN24:IBN49 HRT50:HRT51 HRR24:HRR49 HHX50:HHX51 HHV24:HHV49 GYB50:GYB51 GXZ24:GXZ49 GOF50:GOF51 GOD24:GOD49 GEJ50:GEJ51 GEH24:GEH49 FUN50:FUN51 FUL24:FUL49 FKR50:FKR51 FKP24:FKP49 FAV50:FAV51 FAT24:FAT49 EQZ50:EQZ51 EQX24:EQX49 EHD50:EHD51 EHB24:EHB49 DXH50:DXH51 DXF24:DXF49 DNL50:DNL51 DNJ24:DNJ49 DDP50:DDP51 DDN24:DDN49 CTT50:CTT51 CTR24:CTR49 CJX50:CJX51 CJV24:CJV49 CAB50:CAB51 BZZ24:BZZ49 BQF50:BQF51 BQD24:BQD49 BGJ50:BGJ51 BGH24:BGH49 AWN50:AWN51 AWL24:AWL49 AMR50:AMR51 AMP24:AMP49 ACV50:ACV51 ACT24:ACT49 SZ50:SZ51 SX24:SX49" xr:uid="{00000000-0002-0000-0000-000000000000}">
      <formula1>"Yes,No"</formula1>
    </dataValidation>
    <dataValidation type="list" showInputMessage="1" showErrorMessage="1" sqref="WVN983088 JB20 SX20 ACT20 AMP20 AWL20 BGH20 BQD20 BZZ20 CJV20 CTR20 DDN20 DNJ20 DXF20 EHB20 EQX20 FAT20 FKP20 FUL20 GEH20 GOD20 GXZ20 HHV20 HRR20 IBN20 ILJ20 IVF20 JFB20 JOX20 JYT20 KIP20 KSL20 LCH20 LMD20 LVZ20 MFV20 MPR20 MZN20 NJJ20 NTF20 ODB20 OMX20 OWT20 PGP20 PQL20 QAH20 QKD20 QTZ20 RDV20 RNR20 RXN20 SHJ20 SRF20 TBB20 TKX20 TUT20 UEP20 UOL20 UYH20 VID20 VRZ20 WBV20 WLR20 WVN20 E65593 JB65584 SX65584 ACT65584 AMP65584 AWL65584 BGH65584 BQD65584 BZZ65584 CJV65584 CTR65584 DDN65584 DNJ65584 DXF65584 EHB65584 EQX65584 FAT65584 FKP65584 FUL65584 GEH65584 GOD65584 GXZ65584 HHV65584 HRR65584 IBN65584 ILJ65584 IVF65584 JFB65584 JOX65584 JYT65584 KIP65584 KSL65584 LCH65584 LMD65584 LVZ65584 MFV65584 MPR65584 MZN65584 NJJ65584 NTF65584 ODB65584 OMX65584 OWT65584 PGP65584 PQL65584 QAH65584 QKD65584 QTZ65584 RDV65584 RNR65584 RXN65584 SHJ65584 SRF65584 TBB65584 TKX65584 TUT65584 UEP65584 UOL65584 UYH65584 VID65584 VRZ65584 WBV65584 WLR65584 WVN65584 E131129 JB131120 SX131120 ACT131120 AMP131120 AWL131120 BGH131120 BQD131120 BZZ131120 CJV131120 CTR131120 DDN131120 DNJ131120 DXF131120 EHB131120 EQX131120 FAT131120 FKP131120 FUL131120 GEH131120 GOD131120 GXZ131120 HHV131120 HRR131120 IBN131120 ILJ131120 IVF131120 JFB131120 JOX131120 JYT131120 KIP131120 KSL131120 LCH131120 LMD131120 LVZ131120 MFV131120 MPR131120 MZN131120 NJJ131120 NTF131120 ODB131120 OMX131120 OWT131120 PGP131120 PQL131120 QAH131120 QKD131120 QTZ131120 RDV131120 RNR131120 RXN131120 SHJ131120 SRF131120 TBB131120 TKX131120 TUT131120 UEP131120 UOL131120 UYH131120 VID131120 VRZ131120 WBV131120 WLR131120 WVN131120 E196665 JB196656 SX196656 ACT196656 AMP196656 AWL196656 BGH196656 BQD196656 BZZ196656 CJV196656 CTR196656 DDN196656 DNJ196656 DXF196656 EHB196656 EQX196656 FAT196656 FKP196656 FUL196656 GEH196656 GOD196656 GXZ196656 HHV196656 HRR196656 IBN196656 ILJ196656 IVF196656 JFB196656 JOX196656 JYT196656 KIP196656 KSL196656 LCH196656 LMD196656 LVZ196656 MFV196656 MPR196656 MZN196656 NJJ196656 NTF196656 ODB196656 OMX196656 OWT196656 PGP196656 PQL196656 QAH196656 QKD196656 QTZ196656 RDV196656 RNR196656 RXN196656 SHJ196656 SRF196656 TBB196656 TKX196656 TUT196656 UEP196656 UOL196656 UYH196656 VID196656 VRZ196656 WBV196656 WLR196656 WVN196656 E262201 JB262192 SX262192 ACT262192 AMP262192 AWL262192 BGH262192 BQD262192 BZZ262192 CJV262192 CTR262192 DDN262192 DNJ262192 DXF262192 EHB262192 EQX262192 FAT262192 FKP262192 FUL262192 GEH262192 GOD262192 GXZ262192 HHV262192 HRR262192 IBN262192 ILJ262192 IVF262192 JFB262192 JOX262192 JYT262192 KIP262192 KSL262192 LCH262192 LMD262192 LVZ262192 MFV262192 MPR262192 MZN262192 NJJ262192 NTF262192 ODB262192 OMX262192 OWT262192 PGP262192 PQL262192 QAH262192 QKD262192 QTZ262192 RDV262192 RNR262192 RXN262192 SHJ262192 SRF262192 TBB262192 TKX262192 TUT262192 UEP262192 UOL262192 UYH262192 VID262192 VRZ262192 WBV262192 WLR262192 WVN262192 E327737 JB327728 SX327728 ACT327728 AMP327728 AWL327728 BGH327728 BQD327728 BZZ327728 CJV327728 CTR327728 DDN327728 DNJ327728 DXF327728 EHB327728 EQX327728 FAT327728 FKP327728 FUL327728 GEH327728 GOD327728 GXZ327728 HHV327728 HRR327728 IBN327728 ILJ327728 IVF327728 JFB327728 JOX327728 JYT327728 KIP327728 KSL327728 LCH327728 LMD327728 LVZ327728 MFV327728 MPR327728 MZN327728 NJJ327728 NTF327728 ODB327728 OMX327728 OWT327728 PGP327728 PQL327728 QAH327728 QKD327728 QTZ327728 RDV327728 RNR327728 RXN327728 SHJ327728 SRF327728 TBB327728 TKX327728 TUT327728 UEP327728 UOL327728 UYH327728 VID327728 VRZ327728 WBV327728 WLR327728 WVN327728 E393273 JB393264 SX393264 ACT393264 AMP393264 AWL393264 BGH393264 BQD393264 BZZ393264 CJV393264 CTR393264 DDN393264 DNJ393264 DXF393264 EHB393264 EQX393264 FAT393264 FKP393264 FUL393264 GEH393264 GOD393264 GXZ393264 HHV393264 HRR393264 IBN393264 ILJ393264 IVF393264 JFB393264 JOX393264 JYT393264 KIP393264 KSL393264 LCH393264 LMD393264 LVZ393264 MFV393264 MPR393264 MZN393264 NJJ393264 NTF393264 ODB393264 OMX393264 OWT393264 PGP393264 PQL393264 QAH393264 QKD393264 QTZ393264 RDV393264 RNR393264 RXN393264 SHJ393264 SRF393264 TBB393264 TKX393264 TUT393264 UEP393264 UOL393264 UYH393264 VID393264 VRZ393264 WBV393264 WLR393264 WVN393264 E458809 JB458800 SX458800 ACT458800 AMP458800 AWL458800 BGH458800 BQD458800 BZZ458800 CJV458800 CTR458800 DDN458800 DNJ458800 DXF458800 EHB458800 EQX458800 FAT458800 FKP458800 FUL458800 GEH458800 GOD458800 GXZ458800 HHV458800 HRR458800 IBN458800 ILJ458800 IVF458800 JFB458800 JOX458800 JYT458800 KIP458800 KSL458800 LCH458800 LMD458800 LVZ458800 MFV458800 MPR458800 MZN458800 NJJ458800 NTF458800 ODB458800 OMX458800 OWT458800 PGP458800 PQL458800 QAH458800 QKD458800 QTZ458800 RDV458800 RNR458800 RXN458800 SHJ458800 SRF458800 TBB458800 TKX458800 TUT458800 UEP458800 UOL458800 UYH458800 VID458800 VRZ458800 WBV458800 WLR458800 WVN458800 E524345 JB524336 SX524336 ACT524336 AMP524336 AWL524336 BGH524336 BQD524336 BZZ524336 CJV524336 CTR524336 DDN524336 DNJ524336 DXF524336 EHB524336 EQX524336 FAT524336 FKP524336 FUL524336 GEH524336 GOD524336 GXZ524336 HHV524336 HRR524336 IBN524336 ILJ524336 IVF524336 JFB524336 JOX524336 JYT524336 KIP524336 KSL524336 LCH524336 LMD524336 LVZ524336 MFV524336 MPR524336 MZN524336 NJJ524336 NTF524336 ODB524336 OMX524336 OWT524336 PGP524336 PQL524336 QAH524336 QKD524336 QTZ524336 RDV524336 RNR524336 RXN524336 SHJ524336 SRF524336 TBB524336 TKX524336 TUT524336 UEP524336 UOL524336 UYH524336 VID524336 VRZ524336 WBV524336 WLR524336 WVN524336 E589881 JB589872 SX589872 ACT589872 AMP589872 AWL589872 BGH589872 BQD589872 BZZ589872 CJV589872 CTR589872 DDN589872 DNJ589872 DXF589872 EHB589872 EQX589872 FAT589872 FKP589872 FUL589872 GEH589872 GOD589872 GXZ589872 HHV589872 HRR589872 IBN589872 ILJ589872 IVF589872 JFB589872 JOX589872 JYT589872 KIP589872 KSL589872 LCH589872 LMD589872 LVZ589872 MFV589872 MPR589872 MZN589872 NJJ589872 NTF589872 ODB589872 OMX589872 OWT589872 PGP589872 PQL589872 QAH589872 QKD589872 QTZ589872 RDV589872 RNR589872 RXN589872 SHJ589872 SRF589872 TBB589872 TKX589872 TUT589872 UEP589872 UOL589872 UYH589872 VID589872 VRZ589872 WBV589872 WLR589872 WVN589872 E655417 JB655408 SX655408 ACT655408 AMP655408 AWL655408 BGH655408 BQD655408 BZZ655408 CJV655408 CTR655408 DDN655408 DNJ655408 DXF655408 EHB655408 EQX655408 FAT655408 FKP655408 FUL655408 GEH655408 GOD655408 GXZ655408 HHV655408 HRR655408 IBN655408 ILJ655408 IVF655408 JFB655408 JOX655408 JYT655408 KIP655408 KSL655408 LCH655408 LMD655408 LVZ655408 MFV655408 MPR655408 MZN655408 NJJ655408 NTF655408 ODB655408 OMX655408 OWT655408 PGP655408 PQL655408 QAH655408 QKD655408 QTZ655408 RDV655408 RNR655408 RXN655408 SHJ655408 SRF655408 TBB655408 TKX655408 TUT655408 UEP655408 UOL655408 UYH655408 VID655408 VRZ655408 WBV655408 WLR655408 WVN655408 E720953 JB720944 SX720944 ACT720944 AMP720944 AWL720944 BGH720944 BQD720944 BZZ720944 CJV720944 CTR720944 DDN720944 DNJ720944 DXF720944 EHB720944 EQX720944 FAT720944 FKP720944 FUL720944 GEH720944 GOD720944 GXZ720944 HHV720944 HRR720944 IBN720944 ILJ720944 IVF720944 JFB720944 JOX720944 JYT720944 KIP720944 KSL720944 LCH720944 LMD720944 LVZ720944 MFV720944 MPR720944 MZN720944 NJJ720944 NTF720944 ODB720944 OMX720944 OWT720944 PGP720944 PQL720944 QAH720944 QKD720944 QTZ720944 RDV720944 RNR720944 RXN720944 SHJ720944 SRF720944 TBB720944 TKX720944 TUT720944 UEP720944 UOL720944 UYH720944 VID720944 VRZ720944 WBV720944 WLR720944 WVN720944 E786489 JB786480 SX786480 ACT786480 AMP786480 AWL786480 BGH786480 BQD786480 BZZ786480 CJV786480 CTR786480 DDN786480 DNJ786480 DXF786480 EHB786480 EQX786480 FAT786480 FKP786480 FUL786480 GEH786480 GOD786480 GXZ786480 HHV786480 HRR786480 IBN786480 ILJ786480 IVF786480 JFB786480 JOX786480 JYT786480 KIP786480 KSL786480 LCH786480 LMD786480 LVZ786480 MFV786480 MPR786480 MZN786480 NJJ786480 NTF786480 ODB786480 OMX786480 OWT786480 PGP786480 PQL786480 QAH786480 QKD786480 QTZ786480 RDV786480 RNR786480 RXN786480 SHJ786480 SRF786480 TBB786480 TKX786480 TUT786480 UEP786480 UOL786480 UYH786480 VID786480 VRZ786480 WBV786480 WLR786480 WVN786480 E852025 JB852016 SX852016 ACT852016 AMP852016 AWL852016 BGH852016 BQD852016 BZZ852016 CJV852016 CTR852016 DDN852016 DNJ852016 DXF852016 EHB852016 EQX852016 FAT852016 FKP852016 FUL852016 GEH852016 GOD852016 GXZ852016 HHV852016 HRR852016 IBN852016 ILJ852016 IVF852016 JFB852016 JOX852016 JYT852016 KIP852016 KSL852016 LCH852016 LMD852016 LVZ852016 MFV852016 MPR852016 MZN852016 NJJ852016 NTF852016 ODB852016 OMX852016 OWT852016 PGP852016 PQL852016 QAH852016 QKD852016 QTZ852016 RDV852016 RNR852016 RXN852016 SHJ852016 SRF852016 TBB852016 TKX852016 TUT852016 UEP852016 UOL852016 UYH852016 VID852016 VRZ852016 WBV852016 WLR852016 WVN852016 E917561 JB917552 SX917552 ACT917552 AMP917552 AWL917552 BGH917552 BQD917552 BZZ917552 CJV917552 CTR917552 DDN917552 DNJ917552 DXF917552 EHB917552 EQX917552 FAT917552 FKP917552 FUL917552 GEH917552 GOD917552 GXZ917552 HHV917552 HRR917552 IBN917552 ILJ917552 IVF917552 JFB917552 JOX917552 JYT917552 KIP917552 KSL917552 LCH917552 LMD917552 LVZ917552 MFV917552 MPR917552 MZN917552 NJJ917552 NTF917552 ODB917552 OMX917552 OWT917552 PGP917552 PQL917552 QAH917552 QKD917552 QTZ917552 RDV917552 RNR917552 RXN917552 SHJ917552 SRF917552 TBB917552 TKX917552 TUT917552 UEP917552 UOL917552 UYH917552 VID917552 VRZ917552 WBV917552 WLR917552 WVN917552 E983097 JB983088 SX983088 ACT983088 AMP983088 AWL983088 BGH983088 BQD983088 BZZ983088 CJV983088 CTR983088 DDN983088 DNJ983088 DXF983088 EHB983088 EQX983088 FAT983088 FKP983088 FUL983088 GEH983088 GOD983088 GXZ983088 HHV983088 HRR983088 IBN983088 ILJ983088 IVF983088 JFB983088 JOX983088 JYT983088 KIP983088 KSL983088 LCH983088 LMD983088 LVZ983088 MFV983088 MPR983088 MZN983088 NJJ983088 NTF983088 ODB983088 OMX983088 OWT983088 PGP983088 PQL983088 QAH983088 QKD983088 QTZ983088 RDV983088 RNR983088 RXN983088 SHJ983088 SRF983088 TBB983088 TKX983088 TUT983088 UEP983088 UOL983088 UYH983088 VID983088 VRZ983088 WBV983088 WLR983088" xr:uid="{00000000-0002-0000-0000-000001000000}">
      <formula1>$B$72:$B$73</formula1>
    </dataValidation>
    <dataValidation allowBlank="1" showInputMessage="1" showErrorMessage="1" errorTitle="Value to high" error="Maximum value 20,000" sqref="C112 JB101 SX101 ACT101 AMP101 AWL101 BGH101 BQD101 BZZ101 CJV101 CTR101 DDN101 DNJ101 DXF101 EHB101 EQX101 FAT101 FKP101 FUL101 GEH101 GOD101 GXZ101 HHV101 HRR101 IBN101 ILJ101 IVF101 JFB101 JOX101 JYT101 KIP101 KSL101 LCH101 LMD101 LVZ101 MFV101 MPR101 MZN101 NJJ101 NTF101 ODB101 OMX101 OWT101 PGP101 PQL101 QAH101 QKD101 QTZ101 RDV101 RNR101 RXN101 SHJ101 SRF101 TBB101 TKX101 TUT101 UEP101 UOL101 UYH101 VID101 VRZ101 WBV101 WLR101 WVN101 C65648 IZ65637 SV65637 ACR65637 AMN65637 AWJ65637 BGF65637 BQB65637 BZX65637 CJT65637 CTP65637 DDL65637 DNH65637 DXD65637 EGZ65637 EQV65637 FAR65637 FKN65637 FUJ65637 GEF65637 GOB65637 GXX65637 HHT65637 HRP65637 IBL65637 ILH65637 IVD65637 JEZ65637 JOV65637 JYR65637 KIN65637 KSJ65637 LCF65637 LMB65637 LVX65637 MFT65637 MPP65637 MZL65637 NJH65637 NTD65637 OCZ65637 OMV65637 OWR65637 PGN65637 PQJ65637 QAF65637 QKB65637 QTX65637 RDT65637 RNP65637 RXL65637 SHH65637 SRD65637 TAZ65637 TKV65637 TUR65637 UEN65637 UOJ65637 UYF65637 VIB65637 VRX65637 WBT65637 WLP65637 WVL65637 C131184 IZ131173 SV131173 ACR131173 AMN131173 AWJ131173 BGF131173 BQB131173 BZX131173 CJT131173 CTP131173 DDL131173 DNH131173 DXD131173 EGZ131173 EQV131173 FAR131173 FKN131173 FUJ131173 GEF131173 GOB131173 GXX131173 HHT131173 HRP131173 IBL131173 ILH131173 IVD131173 JEZ131173 JOV131173 JYR131173 KIN131173 KSJ131173 LCF131173 LMB131173 LVX131173 MFT131173 MPP131173 MZL131173 NJH131173 NTD131173 OCZ131173 OMV131173 OWR131173 PGN131173 PQJ131173 QAF131173 QKB131173 QTX131173 RDT131173 RNP131173 RXL131173 SHH131173 SRD131173 TAZ131173 TKV131173 TUR131173 UEN131173 UOJ131173 UYF131173 VIB131173 VRX131173 WBT131173 WLP131173 WVL131173 C196720 IZ196709 SV196709 ACR196709 AMN196709 AWJ196709 BGF196709 BQB196709 BZX196709 CJT196709 CTP196709 DDL196709 DNH196709 DXD196709 EGZ196709 EQV196709 FAR196709 FKN196709 FUJ196709 GEF196709 GOB196709 GXX196709 HHT196709 HRP196709 IBL196709 ILH196709 IVD196709 JEZ196709 JOV196709 JYR196709 KIN196709 KSJ196709 LCF196709 LMB196709 LVX196709 MFT196709 MPP196709 MZL196709 NJH196709 NTD196709 OCZ196709 OMV196709 OWR196709 PGN196709 PQJ196709 QAF196709 QKB196709 QTX196709 RDT196709 RNP196709 RXL196709 SHH196709 SRD196709 TAZ196709 TKV196709 TUR196709 UEN196709 UOJ196709 UYF196709 VIB196709 VRX196709 WBT196709 WLP196709 WVL196709 C262256 IZ262245 SV262245 ACR262245 AMN262245 AWJ262245 BGF262245 BQB262245 BZX262245 CJT262245 CTP262245 DDL262245 DNH262245 DXD262245 EGZ262245 EQV262245 FAR262245 FKN262245 FUJ262245 GEF262245 GOB262245 GXX262245 HHT262245 HRP262245 IBL262245 ILH262245 IVD262245 JEZ262245 JOV262245 JYR262245 KIN262245 KSJ262245 LCF262245 LMB262245 LVX262245 MFT262245 MPP262245 MZL262245 NJH262245 NTD262245 OCZ262245 OMV262245 OWR262245 PGN262245 PQJ262245 QAF262245 QKB262245 QTX262245 RDT262245 RNP262245 RXL262245 SHH262245 SRD262245 TAZ262245 TKV262245 TUR262245 UEN262245 UOJ262245 UYF262245 VIB262245 VRX262245 WBT262245 WLP262245 WVL262245 C327792 IZ327781 SV327781 ACR327781 AMN327781 AWJ327781 BGF327781 BQB327781 BZX327781 CJT327781 CTP327781 DDL327781 DNH327781 DXD327781 EGZ327781 EQV327781 FAR327781 FKN327781 FUJ327781 GEF327781 GOB327781 GXX327781 HHT327781 HRP327781 IBL327781 ILH327781 IVD327781 JEZ327781 JOV327781 JYR327781 KIN327781 KSJ327781 LCF327781 LMB327781 LVX327781 MFT327781 MPP327781 MZL327781 NJH327781 NTD327781 OCZ327781 OMV327781 OWR327781 PGN327781 PQJ327781 QAF327781 QKB327781 QTX327781 RDT327781 RNP327781 RXL327781 SHH327781 SRD327781 TAZ327781 TKV327781 TUR327781 UEN327781 UOJ327781 UYF327781 VIB327781 VRX327781 WBT327781 WLP327781 WVL327781 C393328 IZ393317 SV393317 ACR393317 AMN393317 AWJ393317 BGF393317 BQB393317 BZX393317 CJT393317 CTP393317 DDL393317 DNH393317 DXD393317 EGZ393317 EQV393317 FAR393317 FKN393317 FUJ393317 GEF393317 GOB393317 GXX393317 HHT393317 HRP393317 IBL393317 ILH393317 IVD393317 JEZ393317 JOV393317 JYR393317 KIN393317 KSJ393317 LCF393317 LMB393317 LVX393317 MFT393317 MPP393317 MZL393317 NJH393317 NTD393317 OCZ393317 OMV393317 OWR393317 PGN393317 PQJ393317 QAF393317 QKB393317 QTX393317 RDT393317 RNP393317 RXL393317 SHH393317 SRD393317 TAZ393317 TKV393317 TUR393317 UEN393317 UOJ393317 UYF393317 VIB393317 VRX393317 WBT393317 WLP393317 WVL393317 C458864 IZ458853 SV458853 ACR458853 AMN458853 AWJ458853 BGF458853 BQB458853 BZX458853 CJT458853 CTP458853 DDL458853 DNH458853 DXD458853 EGZ458853 EQV458853 FAR458853 FKN458853 FUJ458853 GEF458853 GOB458853 GXX458853 HHT458853 HRP458853 IBL458853 ILH458853 IVD458853 JEZ458853 JOV458853 JYR458853 KIN458853 KSJ458853 LCF458853 LMB458853 LVX458853 MFT458853 MPP458853 MZL458853 NJH458853 NTD458853 OCZ458853 OMV458853 OWR458853 PGN458853 PQJ458853 QAF458853 QKB458853 QTX458853 RDT458853 RNP458853 RXL458853 SHH458853 SRD458853 TAZ458853 TKV458853 TUR458853 UEN458853 UOJ458853 UYF458853 VIB458853 VRX458853 WBT458853 WLP458853 WVL458853 C524400 IZ524389 SV524389 ACR524389 AMN524389 AWJ524389 BGF524389 BQB524389 BZX524389 CJT524389 CTP524389 DDL524389 DNH524389 DXD524389 EGZ524389 EQV524389 FAR524389 FKN524389 FUJ524389 GEF524389 GOB524389 GXX524389 HHT524389 HRP524389 IBL524389 ILH524389 IVD524389 JEZ524389 JOV524389 JYR524389 KIN524389 KSJ524389 LCF524389 LMB524389 LVX524389 MFT524389 MPP524389 MZL524389 NJH524389 NTD524389 OCZ524389 OMV524389 OWR524389 PGN524389 PQJ524389 QAF524389 QKB524389 QTX524389 RDT524389 RNP524389 RXL524389 SHH524389 SRD524389 TAZ524389 TKV524389 TUR524389 UEN524389 UOJ524389 UYF524389 VIB524389 VRX524389 WBT524389 WLP524389 WVL524389 C589936 IZ589925 SV589925 ACR589925 AMN589925 AWJ589925 BGF589925 BQB589925 BZX589925 CJT589925 CTP589925 DDL589925 DNH589925 DXD589925 EGZ589925 EQV589925 FAR589925 FKN589925 FUJ589925 GEF589925 GOB589925 GXX589925 HHT589925 HRP589925 IBL589925 ILH589925 IVD589925 JEZ589925 JOV589925 JYR589925 KIN589925 KSJ589925 LCF589925 LMB589925 LVX589925 MFT589925 MPP589925 MZL589925 NJH589925 NTD589925 OCZ589925 OMV589925 OWR589925 PGN589925 PQJ589925 QAF589925 QKB589925 QTX589925 RDT589925 RNP589925 RXL589925 SHH589925 SRD589925 TAZ589925 TKV589925 TUR589925 UEN589925 UOJ589925 UYF589925 VIB589925 VRX589925 WBT589925 WLP589925 WVL589925 C655472 IZ655461 SV655461 ACR655461 AMN655461 AWJ655461 BGF655461 BQB655461 BZX655461 CJT655461 CTP655461 DDL655461 DNH655461 DXD655461 EGZ655461 EQV655461 FAR655461 FKN655461 FUJ655461 GEF655461 GOB655461 GXX655461 HHT655461 HRP655461 IBL655461 ILH655461 IVD655461 JEZ655461 JOV655461 JYR655461 KIN655461 KSJ655461 LCF655461 LMB655461 LVX655461 MFT655461 MPP655461 MZL655461 NJH655461 NTD655461 OCZ655461 OMV655461 OWR655461 PGN655461 PQJ655461 QAF655461 QKB655461 QTX655461 RDT655461 RNP655461 RXL655461 SHH655461 SRD655461 TAZ655461 TKV655461 TUR655461 UEN655461 UOJ655461 UYF655461 VIB655461 VRX655461 WBT655461 WLP655461 WVL655461 C721008 IZ720997 SV720997 ACR720997 AMN720997 AWJ720997 BGF720997 BQB720997 BZX720997 CJT720997 CTP720997 DDL720997 DNH720997 DXD720997 EGZ720997 EQV720997 FAR720997 FKN720997 FUJ720997 GEF720997 GOB720997 GXX720997 HHT720997 HRP720997 IBL720997 ILH720997 IVD720997 JEZ720997 JOV720997 JYR720997 KIN720997 KSJ720997 LCF720997 LMB720997 LVX720997 MFT720997 MPP720997 MZL720997 NJH720997 NTD720997 OCZ720997 OMV720997 OWR720997 PGN720997 PQJ720997 QAF720997 QKB720997 QTX720997 RDT720997 RNP720997 RXL720997 SHH720997 SRD720997 TAZ720997 TKV720997 TUR720997 UEN720997 UOJ720997 UYF720997 VIB720997 VRX720997 WBT720997 WLP720997 WVL720997 C786544 IZ786533 SV786533 ACR786533 AMN786533 AWJ786533 BGF786533 BQB786533 BZX786533 CJT786533 CTP786533 DDL786533 DNH786533 DXD786533 EGZ786533 EQV786533 FAR786533 FKN786533 FUJ786533 GEF786533 GOB786533 GXX786533 HHT786533 HRP786533 IBL786533 ILH786533 IVD786533 JEZ786533 JOV786533 JYR786533 KIN786533 KSJ786533 LCF786533 LMB786533 LVX786533 MFT786533 MPP786533 MZL786533 NJH786533 NTD786533 OCZ786533 OMV786533 OWR786533 PGN786533 PQJ786533 QAF786533 QKB786533 QTX786533 RDT786533 RNP786533 RXL786533 SHH786533 SRD786533 TAZ786533 TKV786533 TUR786533 UEN786533 UOJ786533 UYF786533 VIB786533 VRX786533 WBT786533 WLP786533 WVL786533 C852080 IZ852069 SV852069 ACR852069 AMN852069 AWJ852069 BGF852069 BQB852069 BZX852069 CJT852069 CTP852069 DDL852069 DNH852069 DXD852069 EGZ852069 EQV852069 FAR852069 FKN852069 FUJ852069 GEF852069 GOB852069 GXX852069 HHT852069 HRP852069 IBL852069 ILH852069 IVD852069 JEZ852069 JOV852069 JYR852069 KIN852069 KSJ852069 LCF852069 LMB852069 LVX852069 MFT852069 MPP852069 MZL852069 NJH852069 NTD852069 OCZ852069 OMV852069 OWR852069 PGN852069 PQJ852069 QAF852069 QKB852069 QTX852069 RDT852069 RNP852069 RXL852069 SHH852069 SRD852069 TAZ852069 TKV852069 TUR852069 UEN852069 UOJ852069 UYF852069 VIB852069 VRX852069 WBT852069 WLP852069 WVL852069 C917616 IZ917605 SV917605 ACR917605 AMN917605 AWJ917605 BGF917605 BQB917605 BZX917605 CJT917605 CTP917605 DDL917605 DNH917605 DXD917605 EGZ917605 EQV917605 FAR917605 FKN917605 FUJ917605 GEF917605 GOB917605 GXX917605 HHT917605 HRP917605 IBL917605 ILH917605 IVD917605 JEZ917605 JOV917605 JYR917605 KIN917605 KSJ917605 LCF917605 LMB917605 LVX917605 MFT917605 MPP917605 MZL917605 NJH917605 NTD917605 OCZ917605 OMV917605 OWR917605 PGN917605 PQJ917605 QAF917605 QKB917605 QTX917605 RDT917605 RNP917605 RXL917605 SHH917605 SRD917605 TAZ917605 TKV917605 TUR917605 UEN917605 UOJ917605 UYF917605 VIB917605 VRX917605 WBT917605 WLP917605 WVL917605 C983152 IZ983141 SV983141 ACR983141 AMN983141 AWJ983141 BGF983141 BQB983141 BZX983141 CJT983141 CTP983141 DDL983141 DNH983141 DXD983141 EGZ983141 EQV983141 FAR983141 FKN983141 FUJ983141 GEF983141 GOB983141 GXX983141 HHT983141 HRP983141 IBL983141 ILH983141 IVD983141 JEZ983141 JOV983141 JYR983141 KIN983141 KSJ983141 LCF983141 LMB983141 LVX983141 MFT983141 MPP983141 MZL983141 NJH983141 NTD983141 OCZ983141 OMV983141 OWR983141 PGN983141 PQJ983141 QAF983141 QKB983141 QTX983141 RDT983141 RNP983141 RXL983141 SHH983141 SRD983141 TAZ983141 TKV983141 TUR983141 UEN983141 UOJ983141 UYF983141 VIB983141 VRX983141 WBT983141 WLP983141 WVL983141" xr:uid="{00000000-0002-0000-0000-000002000000}"/>
    <dataValidation type="list" showInputMessage="1" showErrorMessage="1" sqref="C107 JB96 SX96 ACT96 AMP96 AWL96 BGH96 BQD96 BZZ96 CJV96 CTR96 DDN96 DNJ96 DXF96 EHB96 EQX96 FAT96 FKP96 FUL96 GEH96 GOD96 GXZ96 HHV96 HRR96 IBN96 ILJ96 IVF96 JFB96 JOX96 JYT96 KIP96 KSL96 LCH96 LMD96 LVZ96 MFV96 MPR96 MZN96 NJJ96 NTF96 ODB96 OMX96 OWT96 PGP96 PQL96 QAH96 QKD96 QTZ96 RDV96 RNR96 RXN96 SHJ96 SRF96 TBB96 TKX96 TUT96 UEP96 UOL96 UYH96 VID96 VRZ96 WBV96 WLR96 WVN96 C65643 IZ65632 SV65632 ACR65632 AMN65632 AWJ65632 BGF65632 BQB65632 BZX65632 CJT65632 CTP65632 DDL65632 DNH65632 DXD65632 EGZ65632 EQV65632 FAR65632 FKN65632 FUJ65632 GEF65632 GOB65632 GXX65632 HHT65632 HRP65632 IBL65632 ILH65632 IVD65632 JEZ65632 JOV65632 JYR65632 KIN65632 KSJ65632 LCF65632 LMB65632 LVX65632 MFT65632 MPP65632 MZL65632 NJH65632 NTD65632 OCZ65632 OMV65632 OWR65632 PGN65632 PQJ65632 QAF65632 QKB65632 QTX65632 RDT65632 RNP65632 RXL65632 SHH65632 SRD65632 TAZ65632 TKV65632 TUR65632 UEN65632 UOJ65632 UYF65632 VIB65632 VRX65632 WBT65632 WLP65632 WVL65632 C131179 IZ131168 SV131168 ACR131168 AMN131168 AWJ131168 BGF131168 BQB131168 BZX131168 CJT131168 CTP131168 DDL131168 DNH131168 DXD131168 EGZ131168 EQV131168 FAR131168 FKN131168 FUJ131168 GEF131168 GOB131168 GXX131168 HHT131168 HRP131168 IBL131168 ILH131168 IVD131168 JEZ131168 JOV131168 JYR131168 KIN131168 KSJ131168 LCF131168 LMB131168 LVX131168 MFT131168 MPP131168 MZL131168 NJH131168 NTD131168 OCZ131168 OMV131168 OWR131168 PGN131168 PQJ131168 QAF131168 QKB131168 QTX131168 RDT131168 RNP131168 RXL131168 SHH131168 SRD131168 TAZ131168 TKV131168 TUR131168 UEN131168 UOJ131168 UYF131168 VIB131168 VRX131168 WBT131168 WLP131168 WVL131168 C196715 IZ196704 SV196704 ACR196704 AMN196704 AWJ196704 BGF196704 BQB196704 BZX196704 CJT196704 CTP196704 DDL196704 DNH196704 DXD196704 EGZ196704 EQV196704 FAR196704 FKN196704 FUJ196704 GEF196704 GOB196704 GXX196704 HHT196704 HRP196704 IBL196704 ILH196704 IVD196704 JEZ196704 JOV196704 JYR196704 KIN196704 KSJ196704 LCF196704 LMB196704 LVX196704 MFT196704 MPP196704 MZL196704 NJH196704 NTD196704 OCZ196704 OMV196704 OWR196704 PGN196704 PQJ196704 QAF196704 QKB196704 QTX196704 RDT196704 RNP196704 RXL196704 SHH196704 SRD196704 TAZ196704 TKV196704 TUR196704 UEN196704 UOJ196704 UYF196704 VIB196704 VRX196704 WBT196704 WLP196704 WVL196704 C262251 IZ262240 SV262240 ACR262240 AMN262240 AWJ262240 BGF262240 BQB262240 BZX262240 CJT262240 CTP262240 DDL262240 DNH262240 DXD262240 EGZ262240 EQV262240 FAR262240 FKN262240 FUJ262240 GEF262240 GOB262240 GXX262240 HHT262240 HRP262240 IBL262240 ILH262240 IVD262240 JEZ262240 JOV262240 JYR262240 KIN262240 KSJ262240 LCF262240 LMB262240 LVX262240 MFT262240 MPP262240 MZL262240 NJH262240 NTD262240 OCZ262240 OMV262240 OWR262240 PGN262240 PQJ262240 QAF262240 QKB262240 QTX262240 RDT262240 RNP262240 RXL262240 SHH262240 SRD262240 TAZ262240 TKV262240 TUR262240 UEN262240 UOJ262240 UYF262240 VIB262240 VRX262240 WBT262240 WLP262240 WVL262240 C327787 IZ327776 SV327776 ACR327776 AMN327776 AWJ327776 BGF327776 BQB327776 BZX327776 CJT327776 CTP327776 DDL327776 DNH327776 DXD327776 EGZ327776 EQV327776 FAR327776 FKN327776 FUJ327776 GEF327776 GOB327776 GXX327776 HHT327776 HRP327776 IBL327776 ILH327776 IVD327776 JEZ327776 JOV327776 JYR327776 KIN327776 KSJ327776 LCF327776 LMB327776 LVX327776 MFT327776 MPP327776 MZL327776 NJH327776 NTD327776 OCZ327776 OMV327776 OWR327776 PGN327776 PQJ327776 QAF327776 QKB327776 QTX327776 RDT327776 RNP327776 RXL327776 SHH327776 SRD327776 TAZ327776 TKV327776 TUR327776 UEN327776 UOJ327776 UYF327776 VIB327776 VRX327776 WBT327776 WLP327776 WVL327776 C393323 IZ393312 SV393312 ACR393312 AMN393312 AWJ393312 BGF393312 BQB393312 BZX393312 CJT393312 CTP393312 DDL393312 DNH393312 DXD393312 EGZ393312 EQV393312 FAR393312 FKN393312 FUJ393312 GEF393312 GOB393312 GXX393312 HHT393312 HRP393312 IBL393312 ILH393312 IVD393312 JEZ393312 JOV393312 JYR393312 KIN393312 KSJ393312 LCF393312 LMB393312 LVX393312 MFT393312 MPP393312 MZL393312 NJH393312 NTD393312 OCZ393312 OMV393312 OWR393312 PGN393312 PQJ393312 QAF393312 QKB393312 QTX393312 RDT393312 RNP393312 RXL393312 SHH393312 SRD393312 TAZ393312 TKV393312 TUR393312 UEN393312 UOJ393312 UYF393312 VIB393312 VRX393312 WBT393312 WLP393312 WVL393312 C458859 IZ458848 SV458848 ACR458848 AMN458848 AWJ458848 BGF458848 BQB458848 BZX458848 CJT458848 CTP458848 DDL458848 DNH458848 DXD458848 EGZ458848 EQV458848 FAR458848 FKN458848 FUJ458848 GEF458848 GOB458848 GXX458848 HHT458848 HRP458848 IBL458848 ILH458848 IVD458848 JEZ458848 JOV458848 JYR458848 KIN458848 KSJ458848 LCF458848 LMB458848 LVX458848 MFT458848 MPP458848 MZL458848 NJH458848 NTD458848 OCZ458848 OMV458848 OWR458848 PGN458848 PQJ458848 QAF458848 QKB458848 QTX458848 RDT458848 RNP458848 RXL458848 SHH458848 SRD458848 TAZ458848 TKV458848 TUR458848 UEN458848 UOJ458848 UYF458848 VIB458848 VRX458848 WBT458848 WLP458848 WVL458848 C524395 IZ524384 SV524384 ACR524384 AMN524384 AWJ524384 BGF524384 BQB524384 BZX524384 CJT524384 CTP524384 DDL524384 DNH524384 DXD524384 EGZ524384 EQV524384 FAR524384 FKN524384 FUJ524384 GEF524384 GOB524384 GXX524384 HHT524384 HRP524384 IBL524384 ILH524384 IVD524384 JEZ524384 JOV524384 JYR524384 KIN524384 KSJ524384 LCF524384 LMB524384 LVX524384 MFT524384 MPP524384 MZL524384 NJH524384 NTD524384 OCZ524384 OMV524384 OWR524384 PGN524384 PQJ524384 QAF524384 QKB524384 QTX524384 RDT524384 RNP524384 RXL524384 SHH524384 SRD524384 TAZ524384 TKV524384 TUR524384 UEN524384 UOJ524384 UYF524384 VIB524384 VRX524384 WBT524384 WLP524384 WVL524384 C589931 IZ589920 SV589920 ACR589920 AMN589920 AWJ589920 BGF589920 BQB589920 BZX589920 CJT589920 CTP589920 DDL589920 DNH589920 DXD589920 EGZ589920 EQV589920 FAR589920 FKN589920 FUJ589920 GEF589920 GOB589920 GXX589920 HHT589920 HRP589920 IBL589920 ILH589920 IVD589920 JEZ589920 JOV589920 JYR589920 KIN589920 KSJ589920 LCF589920 LMB589920 LVX589920 MFT589920 MPP589920 MZL589920 NJH589920 NTD589920 OCZ589920 OMV589920 OWR589920 PGN589920 PQJ589920 QAF589920 QKB589920 QTX589920 RDT589920 RNP589920 RXL589920 SHH589920 SRD589920 TAZ589920 TKV589920 TUR589920 UEN589920 UOJ589920 UYF589920 VIB589920 VRX589920 WBT589920 WLP589920 WVL589920 C655467 IZ655456 SV655456 ACR655456 AMN655456 AWJ655456 BGF655456 BQB655456 BZX655456 CJT655456 CTP655456 DDL655456 DNH655456 DXD655456 EGZ655456 EQV655456 FAR655456 FKN655456 FUJ655456 GEF655456 GOB655456 GXX655456 HHT655456 HRP655456 IBL655456 ILH655456 IVD655456 JEZ655456 JOV655456 JYR655456 KIN655456 KSJ655456 LCF655456 LMB655456 LVX655456 MFT655456 MPP655456 MZL655456 NJH655456 NTD655456 OCZ655456 OMV655456 OWR655456 PGN655456 PQJ655456 QAF655456 QKB655456 QTX655456 RDT655456 RNP655456 RXL655456 SHH655456 SRD655456 TAZ655456 TKV655456 TUR655456 UEN655456 UOJ655456 UYF655456 VIB655456 VRX655456 WBT655456 WLP655456 WVL655456 C721003 IZ720992 SV720992 ACR720992 AMN720992 AWJ720992 BGF720992 BQB720992 BZX720992 CJT720992 CTP720992 DDL720992 DNH720992 DXD720992 EGZ720992 EQV720992 FAR720992 FKN720992 FUJ720992 GEF720992 GOB720992 GXX720992 HHT720992 HRP720992 IBL720992 ILH720992 IVD720992 JEZ720992 JOV720992 JYR720992 KIN720992 KSJ720992 LCF720992 LMB720992 LVX720992 MFT720992 MPP720992 MZL720992 NJH720992 NTD720992 OCZ720992 OMV720992 OWR720992 PGN720992 PQJ720992 QAF720992 QKB720992 QTX720992 RDT720992 RNP720992 RXL720992 SHH720992 SRD720992 TAZ720992 TKV720992 TUR720992 UEN720992 UOJ720992 UYF720992 VIB720992 VRX720992 WBT720992 WLP720992 WVL720992 C786539 IZ786528 SV786528 ACR786528 AMN786528 AWJ786528 BGF786528 BQB786528 BZX786528 CJT786528 CTP786528 DDL786528 DNH786528 DXD786528 EGZ786528 EQV786528 FAR786528 FKN786528 FUJ786528 GEF786528 GOB786528 GXX786528 HHT786528 HRP786528 IBL786528 ILH786528 IVD786528 JEZ786528 JOV786528 JYR786528 KIN786528 KSJ786528 LCF786528 LMB786528 LVX786528 MFT786528 MPP786528 MZL786528 NJH786528 NTD786528 OCZ786528 OMV786528 OWR786528 PGN786528 PQJ786528 QAF786528 QKB786528 QTX786528 RDT786528 RNP786528 RXL786528 SHH786528 SRD786528 TAZ786528 TKV786528 TUR786528 UEN786528 UOJ786528 UYF786528 VIB786528 VRX786528 WBT786528 WLP786528 WVL786528 C852075 IZ852064 SV852064 ACR852064 AMN852064 AWJ852064 BGF852064 BQB852064 BZX852064 CJT852064 CTP852064 DDL852064 DNH852064 DXD852064 EGZ852064 EQV852064 FAR852064 FKN852064 FUJ852064 GEF852064 GOB852064 GXX852064 HHT852064 HRP852064 IBL852064 ILH852064 IVD852064 JEZ852064 JOV852064 JYR852064 KIN852064 KSJ852064 LCF852064 LMB852064 LVX852064 MFT852064 MPP852064 MZL852064 NJH852064 NTD852064 OCZ852064 OMV852064 OWR852064 PGN852064 PQJ852064 QAF852064 QKB852064 QTX852064 RDT852064 RNP852064 RXL852064 SHH852064 SRD852064 TAZ852064 TKV852064 TUR852064 UEN852064 UOJ852064 UYF852064 VIB852064 VRX852064 WBT852064 WLP852064 WVL852064 C917611 IZ917600 SV917600 ACR917600 AMN917600 AWJ917600 BGF917600 BQB917600 BZX917600 CJT917600 CTP917600 DDL917600 DNH917600 DXD917600 EGZ917600 EQV917600 FAR917600 FKN917600 FUJ917600 GEF917600 GOB917600 GXX917600 HHT917600 HRP917600 IBL917600 ILH917600 IVD917600 JEZ917600 JOV917600 JYR917600 KIN917600 KSJ917600 LCF917600 LMB917600 LVX917600 MFT917600 MPP917600 MZL917600 NJH917600 NTD917600 OCZ917600 OMV917600 OWR917600 PGN917600 PQJ917600 QAF917600 QKB917600 QTX917600 RDT917600 RNP917600 RXL917600 SHH917600 SRD917600 TAZ917600 TKV917600 TUR917600 UEN917600 UOJ917600 UYF917600 VIB917600 VRX917600 WBT917600 WLP917600 WVL917600 C983147 IZ983136 SV983136 ACR983136 AMN983136 AWJ983136 BGF983136 BQB983136 BZX983136 CJT983136 CTP983136 DDL983136 DNH983136 DXD983136 EGZ983136 EQV983136 FAR983136 FKN983136 FUJ983136 GEF983136 GOB983136 GXX983136 HHT983136 HRP983136 IBL983136 ILH983136 IVD983136 JEZ983136 JOV983136 JYR983136 KIN983136 KSJ983136 LCF983136 LMB983136 LVX983136 MFT983136 MPP983136 MZL983136 NJH983136 NTD983136 OCZ983136 OMV983136 OWR983136 PGN983136 PQJ983136 QAF983136 QKB983136 QTX983136 RDT983136 RNP983136 RXL983136 SHH983136 SRD983136 TAZ983136 TKV983136 TUR983136 UEN983136 UOJ983136 UYF983136 VIB983136 VRX983136 WBT983136 WLP983136 WVL983136" xr:uid="{00000000-0002-0000-0000-000003000000}">
      <formula1>$G$75:$G$81</formula1>
    </dataValidation>
    <dataValidation type="whole" operator="lessThanOrEqual" allowBlank="1" showInputMessage="1" showErrorMessage="1" errorTitle="Value to high" error="Maximum value 500,000" sqref="C65647 IZ65636 SV65636 ACR65636 AMN65636 AWJ65636 BGF65636 BQB65636 BZX65636 CJT65636 CTP65636 DDL65636 DNH65636 DXD65636 EGZ65636 EQV65636 FAR65636 FKN65636 FUJ65636 GEF65636 GOB65636 GXX65636 HHT65636 HRP65636 IBL65636 ILH65636 IVD65636 JEZ65636 JOV65636 JYR65636 KIN65636 KSJ65636 LCF65636 LMB65636 LVX65636 MFT65636 MPP65636 MZL65636 NJH65636 NTD65636 OCZ65636 OMV65636 OWR65636 PGN65636 PQJ65636 QAF65636 QKB65636 QTX65636 RDT65636 RNP65636 RXL65636 SHH65636 SRD65636 TAZ65636 TKV65636 TUR65636 UEN65636 UOJ65636 UYF65636 VIB65636 VRX65636 WBT65636 WLP65636 WVL65636 C131183 IZ131172 SV131172 ACR131172 AMN131172 AWJ131172 BGF131172 BQB131172 BZX131172 CJT131172 CTP131172 DDL131172 DNH131172 DXD131172 EGZ131172 EQV131172 FAR131172 FKN131172 FUJ131172 GEF131172 GOB131172 GXX131172 HHT131172 HRP131172 IBL131172 ILH131172 IVD131172 JEZ131172 JOV131172 JYR131172 KIN131172 KSJ131172 LCF131172 LMB131172 LVX131172 MFT131172 MPP131172 MZL131172 NJH131172 NTD131172 OCZ131172 OMV131172 OWR131172 PGN131172 PQJ131172 QAF131172 QKB131172 QTX131172 RDT131172 RNP131172 RXL131172 SHH131172 SRD131172 TAZ131172 TKV131172 TUR131172 UEN131172 UOJ131172 UYF131172 VIB131172 VRX131172 WBT131172 WLP131172 WVL131172 C196719 IZ196708 SV196708 ACR196708 AMN196708 AWJ196708 BGF196708 BQB196708 BZX196708 CJT196708 CTP196708 DDL196708 DNH196708 DXD196708 EGZ196708 EQV196708 FAR196708 FKN196708 FUJ196708 GEF196708 GOB196708 GXX196708 HHT196708 HRP196708 IBL196708 ILH196708 IVD196708 JEZ196708 JOV196708 JYR196708 KIN196708 KSJ196708 LCF196708 LMB196708 LVX196708 MFT196708 MPP196708 MZL196708 NJH196708 NTD196708 OCZ196708 OMV196708 OWR196708 PGN196708 PQJ196708 QAF196708 QKB196708 QTX196708 RDT196708 RNP196708 RXL196708 SHH196708 SRD196708 TAZ196708 TKV196708 TUR196708 UEN196708 UOJ196708 UYF196708 VIB196708 VRX196708 WBT196708 WLP196708 WVL196708 C262255 IZ262244 SV262244 ACR262244 AMN262244 AWJ262244 BGF262244 BQB262244 BZX262244 CJT262244 CTP262244 DDL262244 DNH262244 DXD262244 EGZ262244 EQV262244 FAR262244 FKN262244 FUJ262244 GEF262244 GOB262244 GXX262244 HHT262244 HRP262244 IBL262244 ILH262244 IVD262244 JEZ262244 JOV262244 JYR262244 KIN262244 KSJ262244 LCF262244 LMB262244 LVX262244 MFT262244 MPP262244 MZL262244 NJH262244 NTD262244 OCZ262244 OMV262244 OWR262244 PGN262244 PQJ262244 QAF262244 QKB262244 QTX262244 RDT262244 RNP262244 RXL262244 SHH262244 SRD262244 TAZ262244 TKV262244 TUR262244 UEN262244 UOJ262244 UYF262244 VIB262244 VRX262244 WBT262244 WLP262244 WVL262244 C327791 IZ327780 SV327780 ACR327780 AMN327780 AWJ327780 BGF327780 BQB327780 BZX327780 CJT327780 CTP327780 DDL327780 DNH327780 DXD327780 EGZ327780 EQV327780 FAR327780 FKN327780 FUJ327780 GEF327780 GOB327780 GXX327780 HHT327780 HRP327780 IBL327780 ILH327780 IVD327780 JEZ327780 JOV327780 JYR327780 KIN327780 KSJ327780 LCF327780 LMB327780 LVX327780 MFT327780 MPP327780 MZL327780 NJH327780 NTD327780 OCZ327780 OMV327780 OWR327780 PGN327780 PQJ327780 QAF327780 QKB327780 QTX327780 RDT327780 RNP327780 RXL327780 SHH327780 SRD327780 TAZ327780 TKV327780 TUR327780 UEN327780 UOJ327780 UYF327780 VIB327780 VRX327780 WBT327780 WLP327780 WVL327780 C393327 IZ393316 SV393316 ACR393316 AMN393316 AWJ393316 BGF393316 BQB393316 BZX393316 CJT393316 CTP393316 DDL393316 DNH393316 DXD393316 EGZ393316 EQV393316 FAR393316 FKN393316 FUJ393316 GEF393316 GOB393316 GXX393316 HHT393316 HRP393316 IBL393316 ILH393316 IVD393316 JEZ393316 JOV393316 JYR393316 KIN393316 KSJ393316 LCF393316 LMB393316 LVX393316 MFT393316 MPP393316 MZL393316 NJH393316 NTD393316 OCZ393316 OMV393316 OWR393316 PGN393316 PQJ393316 QAF393316 QKB393316 QTX393316 RDT393316 RNP393316 RXL393316 SHH393316 SRD393316 TAZ393316 TKV393316 TUR393316 UEN393316 UOJ393316 UYF393316 VIB393316 VRX393316 WBT393316 WLP393316 WVL393316 C458863 IZ458852 SV458852 ACR458852 AMN458852 AWJ458852 BGF458852 BQB458852 BZX458852 CJT458852 CTP458852 DDL458852 DNH458852 DXD458852 EGZ458852 EQV458852 FAR458852 FKN458852 FUJ458852 GEF458852 GOB458852 GXX458852 HHT458852 HRP458852 IBL458852 ILH458852 IVD458852 JEZ458852 JOV458852 JYR458852 KIN458852 KSJ458852 LCF458852 LMB458852 LVX458852 MFT458852 MPP458852 MZL458852 NJH458852 NTD458852 OCZ458852 OMV458852 OWR458852 PGN458852 PQJ458852 QAF458852 QKB458852 QTX458852 RDT458852 RNP458852 RXL458852 SHH458852 SRD458852 TAZ458852 TKV458852 TUR458852 UEN458852 UOJ458852 UYF458852 VIB458852 VRX458852 WBT458852 WLP458852 WVL458852 C524399 IZ524388 SV524388 ACR524388 AMN524388 AWJ524388 BGF524388 BQB524388 BZX524388 CJT524388 CTP524388 DDL524388 DNH524388 DXD524388 EGZ524388 EQV524388 FAR524388 FKN524388 FUJ524388 GEF524388 GOB524388 GXX524388 HHT524388 HRP524388 IBL524388 ILH524388 IVD524388 JEZ524388 JOV524388 JYR524388 KIN524388 KSJ524388 LCF524388 LMB524388 LVX524388 MFT524388 MPP524388 MZL524388 NJH524388 NTD524388 OCZ524388 OMV524388 OWR524388 PGN524388 PQJ524388 QAF524388 QKB524388 QTX524388 RDT524388 RNP524388 RXL524388 SHH524388 SRD524388 TAZ524388 TKV524388 TUR524388 UEN524388 UOJ524388 UYF524388 VIB524388 VRX524388 WBT524388 WLP524388 WVL524388 C589935 IZ589924 SV589924 ACR589924 AMN589924 AWJ589924 BGF589924 BQB589924 BZX589924 CJT589924 CTP589924 DDL589924 DNH589924 DXD589924 EGZ589924 EQV589924 FAR589924 FKN589924 FUJ589924 GEF589924 GOB589924 GXX589924 HHT589924 HRP589924 IBL589924 ILH589924 IVD589924 JEZ589924 JOV589924 JYR589924 KIN589924 KSJ589924 LCF589924 LMB589924 LVX589924 MFT589924 MPP589924 MZL589924 NJH589924 NTD589924 OCZ589924 OMV589924 OWR589924 PGN589924 PQJ589924 QAF589924 QKB589924 QTX589924 RDT589924 RNP589924 RXL589924 SHH589924 SRD589924 TAZ589924 TKV589924 TUR589924 UEN589924 UOJ589924 UYF589924 VIB589924 VRX589924 WBT589924 WLP589924 WVL589924 C655471 IZ655460 SV655460 ACR655460 AMN655460 AWJ655460 BGF655460 BQB655460 BZX655460 CJT655460 CTP655460 DDL655460 DNH655460 DXD655460 EGZ655460 EQV655460 FAR655460 FKN655460 FUJ655460 GEF655460 GOB655460 GXX655460 HHT655460 HRP655460 IBL655460 ILH655460 IVD655460 JEZ655460 JOV655460 JYR655460 KIN655460 KSJ655460 LCF655460 LMB655460 LVX655460 MFT655460 MPP655460 MZL655460 NJH655460 NTD655460 OCZ655460 OMV655460 OWR655460 PGN655460 PQJ655460 QAF655460 QKB655460 QTX655460 RDT655460 RNP655460 RXL655460 SHH655460 SRD655460 TAZ655460 TKV655460 TUR655460 UEN655460 UOJ655460 UYF655460 VIB655460 VRX655460 WBT655460 WLP655460 WVL655460 C721007 IZ720996 SV720996 ACR720996 AMN720996 AWJ720996 BGF720996 BQB720996 BZX720996 CJT720996 CTP720996 DDL720996 DNH720996 DXD720996 EGZ720996 EQV720996 FAR720996 FKN720996 FUJ720996 GEF720996 GOB720996 GXX720996 HHT720996 HRP720996 IBL720996 ILH720996 IVD720996 JEZ720996 JOV720996 JYR720996 KIN720996 KSJ720996 LCF720996 LMB720996 LVX720996 MFT720996 MPP720996 MZL720996 NJH720996 NTD720996 OCZ720996 OMV720996 OWR720996 PGN720996 PQJ720996 QAF720996 QKB720996 QTX720996 RDT720996 RNP720996 RXL720996 SHH720996 SRD720996 TAZ720996 TKV720996 TUR720996 UEN720996 UOJ720996 UYF720996 VIB720996 VRX720996 WBT720996 WLP720996 WVL720996 C786543 IZ786532 SV786532 ACR786532 AMN786532 AWJ786532 BGF786532 BQB786532 BZX786532 CJT786532 CTP786532 DDL786532 DNH786532 DXD786532 EGZ786532 EQV786532 FAR786532 FKN786532 FUJ786532 GEF786532 GOB786532 GXX786532 HHT786532 HRP786532 IBL786532 ILH786532 IVD786532 JEZ786532 JOV786532 JYR786532 KIN786532 KSJ786532 LCF786532 LMB786532 LVX786532 MFT786532 MPP786532 MZL786532 NJH786532 NTD786532 OCZ786532 OMV786532 OWR786532 PGN786532 PQJ786532 QAF786532 QKB786532 QTX786532 RDT786532 RNP786532 RXL786532 SHH786532 SRD786532 TAZ786532 TKV786532 TUR786532 UEN786532 UOJ786532 UYF786532 VIB786532 VRX786532 WBT786532 WLP786532 WVL786532 C852079 IZ852068 SV852068 ACR852068 AMN852068 AWJ852068 BGF852068 BQB852068 BZX852068 CJT852068 CTP852068 DDL852068 DNH852068 DXD852068 EGZ852068 EQV852068 FAR852068 FKN852068 FUJ852068 GEF852068 GOB852068 GXX852068 HHT852068 HRP852068 IBL852068 ILH852068 IVD852068 JEZ852068 JOV852068 JYR852068 KIN852068 KSJ852068 LCF852068 LMB852068 LVX852068 MFT852068 MPP852068 MZL852068 NJH852068 NTD852068 OCZ852068 OMV852068 OWR852068 PGN852068 PQJ852068 QAF852068 QKB852068 QTX852068 RDT852068 RNP852068 RXL852068 SHH852068 SRD852068 TAZ852068 TKV852068 TUR852068 UEN852068 UOJ852068 UYF852068 VIB852068 VRX852068 WBT852068 WLP852068 WVL852068 C917615 IZ917604 SV917604 ACR917604 AMN917604 AWJ917604 BGF917604 BQB917604 BZX917604 CJT917604 CTP917604 DDL917604 DNH917604 DXD917604 EGZ917604 EQV917604 FAR917604 FKN917604 FUJ917604 GEF917604 GOB917604 GXX917604 HHT917604 HRP917604 IBL917604 ILH917604 IVD917604 JEZ917604 JOV917604 JYR917604 KIN917604 KSJ917604 LCF917604 LMB917604 LVX917604 MFT917604 MPP917604 MZL917604 NJH917604 NTD917604 OCZ917604 OMV917604 OWR917604 PGN917604 PQJ917604 QAF917604 QKB917604 QTX917604 RDT917604 RNP917604 RXL917604 SHH917604 SRD917604 TAZ917604 TKV917604 TUR917604 UEN917604 UOJ917604 UYF917604 VIB917604 VRX917604 WBT917604 WLP917604 WVL917604 C983151 IZ983140 SV983140 ACR983140 AMN983140 AWJ983140 BGF983140 BQB983140 BZX983140 CJT983140 CTP983140 DDL983140 DNH983140 DXD983140 EGZ983140 EQV983140 FAR983140 FKN983140 FUJ983140 GEF983140 GOB983140 GXX983140 HHT983140 HRP983140 IBL983140 ILH983140 IVD983140 JEZ983140 JOV983140 JYR983140 KIN983140 KSJ983140 LCF983140 LMB983140 LVX983140 MFT983140 MPP983140 MZL983140 NJH983140 NTD983140 OCZ983140 OMV983140 OWR983140 PGN983140 PQJ983140 QAF983140 QKB983140 QTX983140 RDT983140 RNP983140 RXL983140 SHH983140 SRD983140 TAZ983140 TKV983140 TUR983140 UEN983140 UOJ983140 UYF983140 VIB983140 VRX983140 WBT983140 WLP983140 WVL983140" xr:uid="{00000000-0002-0000-0000-000004000000}">
      <formula1>C65604</formula1>
    </dataValidation>
    <dataValidation type="whole" operator="lessThanOrEqual" allowBlank="1" showInputMessage="1" showErrorMessage="1" errorTitle="Contents to High" error="Maximum value 50,000" promptTitle="Enter value op to 50000" sqref="IZ65631 SV65631 ACR65631 AMN65631 AWJ65631 BGF65631 BQB65631 BZX65631 CJT65631 CTP65631 DDL65631 DNH65631 DXD65631 EGZ65631 EQV65631 FAR65631 FKN65631 FUJ65631 GEF65631 GOB65631 GXX65631 HHT65631 HRP65631 IBL65631 ILH65631 IVD65631 JEZ65631 JOV65631 JYR65631 KIN65631 KSJ65631 LCF65631 LMB65631 LVX65631 MFT65631 MPP65631 MZL65631 NJH65631 NTD65631 OCZ65631 OMV65631 OWR65631 PGN65631 PQJ65631 QAF65631 QKB65631 QTX65631 RDT65631 RNP65631 RXL65631 SHH65631 SRD65631 TAZ65631 TKV65631 TUR65631 UEN65631 UOJ65631 UYF65631 VIB65631 VRX65631 WBT65631 WLP65631 WVL65631 IZ131167 SV131167 ACR131167 AMN131167 AWJ131167 BGF131167 BQB131167 BZX131167 CJT131167 CTP131167 DDL131167 DNH131167 DXD131167 EGZ131167 EQV131167 FAR131167 FKN131167 FUJ131167 GEF131167 GOB131167 GXX131167 HHT131167 HRP131167 IBL131167 ILH131167 IVD131167 JEZ131167 JOV131167 JYR131167 KIN131167 KSJ131167 LCF131167 LMB131167 LVX131167 MFT131167 MPP131167 MZL131167 NJH131167 NTD131167 OCZ131167 OMV131167 OWR131167 PGN131167 PQJ131167 QAF131167 QKB131167 QTX131167 RDT131167 RNP131167 RXL131167 SHH131167 SRD131167 TAZ131167 TKV131167 TUR131167 UEN131167 UOJ131167 UYF131167 VIB131167 VRX131167 WBT131167 WLP131167 WVL131167 IZ196703 SV196703 ACR196703 AMN196703 AWJ196703 BGF196703 BQB196703 BZX196703 CJT196703 CTP196703 DDL196703 DNH196703 DXD196703 EGZ196703 EQV196703 FAR196703 FKN196703 FUJ196703 GEF196703 GOB196703 GXX196703 HHT196703 HRP196703 IBL196703 ILH196703 IVD196703 JEZ196703 JOV196703 JYR196703 KIN196703 KSJ196703 LCF196703 LMB196703 LVX196703 MFT196703 MPP196703 MZL196703 NJH196703 NTD196703 OCZ196703 OMV196703 OWR196703 PGN196703 PQJ196703 QAF196703 QKB196703 QTX196703 RDT196703 RNP196703 RXL196703 SHH196703 SRD196703 TAZ196703 TKV196703 TUR196703 UEN196703 UOJ196703 UYF196703 VIB196703 VRX196703 WBT196703 WLP196703 WVL196703 IZ262239 SV262239 ACR262239 AMN262239 AWJ262239 BGF262239 BQB262239 BZX262239 CJT262239 CTP262239 DDL262239 DNH262239 DXD262239 EGZ262239 EQV262239 FAR262239 FKN262239 FUJ262239 GEF262239 GOB262239 GXX262239 HHT262239 HRP262239 IBL262239 ILH262239 IVD262239 JEZ262239 JOV262239 JYR262239 KIN262239 KSJ262239 LCF262239 LMB262239 LVX262239 MFT262239 MPP262239 MZL262239 NJH262239 NTD262239 OCZ262239 OMV262239 OWR262239 PGN262239 PQJ262239 QAF262239 QKB262239 QTX262239 RDT262239 RNP262239 RXL262239 SHH262239 SRD262239 TAZ262239 TKV262239 TUR262239 UEN262239 UOJ262239 UYF262239 VIB262239 VRX262239 WBT262239 WLP262239 WVL262239 IZ327775 SV327775 ACR327775 AMN327775 AWJ327775 BGF327775 BQB327775 BZX327775 CJT327775 CTP327775 DDL327775 DNH327775 DXD327775 EGZ327775 EQV327775 FAR327775 FKN327775 FUJ327775 GEF327775 GOB327775 GXX327775 HHT327775 HRP327775 IBL327775 ILH327775 IVD327775 JEZ327775 JOV327775 JYR327775 KIN327775 KSJ327775 LCF327775 LMB327775 LVX327775 MFT327775 MPP327775 MZL327775 NJH327775 NTD327775 OCZ327775 OMV327775 OWR327775 PGN327775 PQJ327775 QAF327775 QKB327775 QTX327775 RDT327775 RNP327775 RXL327775 SHH327775 SRD327775 TAZ327775 TKV327775 TUR327775 UEN327775 UOJ327775 UYF327775 VIB327775 VRX327775 WBT327775 WLP327775 WVL327775 IZ393311 SV393311 ACR393311 AMN393311 AWJ393311 BGF393311 BQB393311 BZX393311 CJT393311 CTP393311 DDL393311 DNH393311 DXD393311 EGZ393311 EQV393311 FAR393311 FKN393311 FUJ393311 GEF393311 GOB393311 GXX393311 HHT393311 HRP393311 IBL393311 ILH393311 IVD393311 JEZ393311 JOV393311 JYR393311 KIN393311 KSJ393311 LCF393311 LMB393311 LVX393311 MFT393311 MPP393311 MZL393311 NJH393311 NTD393311 OCZ393311 OMV393311 OWR393311 PGN393311 PQJ393311 QAF393311 QKB393311 QTX393311 RDT393311 RNP393311 RXL393311 SHH393311 SRD393311 TAZ393311 TKV393311 TUR393311 UEN393311 UOJ393311 UYF393311 VIB393311 VRX393311 WBT393311 WLP393311 WVL393311 IZ458847 SV458847 ACR458847 AMN458847 AWJ458847 BGF458847 BQB458847 BZX458847 CJT458847 CTP458847 DDL458847 DNH458847 DXD458847 EGZ458847 EQV458847 FAR458847 FKN458847 FUJ458847 GEF458847 GOB458847 GXX458847 HHT458847 HRP458847 IBL458847 ILH458847 IVD458847 JEZ458847 JOV458847 JYR458847 KIN458847 KSJ458847 LCF458847 LMB458847 LVX458847 MFT458847 MPP458847 MZL458847 NJH458847 NTD458847 OCZ458847 OMV458847 OWR458847 PGN458847 PQJ458847 QAF458847 QKB458847 QTX458847 RDT458847 RNP458847 RXL458847 SHH458847 SRD458847 TAZ458847 TKV458847 TUR458847 UEN458847 UOJ458847 UYF458847 VIB458847 VRX458847 WBT458847 WLP458847 WVL458847 IZ524383 SV524383 ACR524383 AMN524383 AWJ524383 BGF524383 BQB524383 BZX524383 CJT524383 CTP524383 DDL524383 DNH524383 DXD524383 EGZ524383 EQV524383 FAR524383 FKN524383 FUJ524383 GEF524383 GOB524383 GXX524383 HHT524383 HRP524383 IBL524383 ILH524383 IVD524383 JEZ524383 JOV524383 JYR524383 KIN524383 KSJ524383 LCF524383 LMB524383 LVX524383 MFT524383 MPP524383 MZL524383 NJH524383 NTD524383 OCZ524383 OMV524383 OWR524383 PGN524383 PQJ524383 QAF524383 QKB524383 QTX524383 RDT524383 RNP524383 RXL524383 SHH524383 SRD524383 TAZ524383 TKV524383 TUR524383 UEN524383 UOJ524383 UYF524383 VIB524383 VRX524383 WBT524383 WLP524383 WVL524383 IZ589919 SV589919 ACR589919 AMN589919 AWJ589919 BGF589919 BQB589919 BZX589919 CJT589919 CTP589919 DDL589919 DNH589919 DXD589919 EGZ589919 EQV589919 FAR589919 FKN589919 FUJ589919 GEF589919 GOB589919 GXX589919 HHT589919 HRP589919 IBL589919 ILH589919 IVD589919 JEZ589919 JOV589919 JYR589919 KIN589919 KSJ589919 LCF589919 LMB589919 LVX589919 MFT589919 MPP589919 MZL589919 NJH589919 NTD589919 OCZ589919 OMV589919 OWR589919 PGN589919 PQJ589919 QAF589919 QKB589919 QTX589919 RDT589919 RNP589919 RXL589919 SHH589919 SRD589919 TAZ589919 TKV589919 TUR589919 UEN589919 UOJ589919 UYF589919 VIB589919 VRX589919 WBT589919 WLP589919 WVL589919 IZ655455 SV655455 ACR655455 AMN655455 AWJ655455 BGF655455 BQB655455 BZX655455 CJT655455 CTP655455 DDL655455 DNH655455 DXD655455 EGZ655455 EQV655455 FAR655455 FKN655455 FUJ655455 GEF655455 GOB655455 GXX655455 HHT655455 HRP655455 IBL655455 ILH655455 IVD655455 JEZ655455 JOV655455 JYR655455 KIN655455 KSJ655455 LCF655455 LMB655455 LVX655455 MFT655455 MPP655455 MZL655455 NJH655455 NTD655455 OCZ655455 OMV655455 OWR655455 PGN655455 PQJ655455 QAF655455 QKB655455 QTX655455 RDT655455 RNP655455 RXL655455 SHH655455 SRD655455 TAZ655455 TKV655455 TUR655455 UEN655455 UOJ655455 UYF655455 VIB655455 VRX655455 WBT655455 WLP655455 WVL655455 IZ720991 SV720991 ACR720991 AMN720991 AWJ720991 BGF720991 BQB720991 BZX720991 CJT720991 CTP720991 DDL720991 DNH720991 DXD720991 EGZ720991 EQV720991 FAR720991 FKN720991 FUJ720991 GEF720991 GOB720991 GXX720991 HHT720991 HRP720991 IBL720991 ILH720991 IVD720991 JEZ720991 JOV720991 JYR720991 KIN720991 KSJ720991 LCF720991 LMB720991 LVX720991 MFT720991 MPP720991 MZL720991 NJH720991 NTD720991 OCZ720991 OMV720991 OWR720991 PGN720991 PQJ720991 QAF720991 QKB720991 QTX720991 RDT720991 RNP720991 RXL720991 SHH720991 SRD720991 TAZ720991 TKV720991 TUR720991 UEN720991 UOJ720991 UYF720991 VIB720991 VRX720991 WBT720991 WLP720991 WVL720991 IZ786527 SV786527 ACR786527 AMN786527 AWJ786527 BGF786527 BQB786527 BZX786527 CJT786527 CTP786527 DDL786527 DNH786527 DXD786527 EGZ786527 EQV786527 FAR786527 FKN786527 FUJ786527 GEF786527 GOB786527 GXX786527 HHT786527 HRP786527 IBL786527 ILH786527 IVD786527 JEZ786527 JOV786527 JYR786527 KIN786527 KSJ786527 LCF786527 LMB786527 LVX786527 MFT786527 MPP786527 MZL786527 NJH786527 NTD786527 OCZ786527 OMV786527 OWR786527 PGN786527 PQJ786527 QAF786527 QKB786527 QTX786527 RDT786527 RNP786527 RXL786527 SHH786527 SRD786527 TAZ786527 TKV786527 TUR786527 UEN786527 UOJ786527 UYF786527 VIB786527 VRX786527 WBT786527 WLP786527 WVL786527 IZ852063 SV852063 ACR852063 AMN852063 AWJ852063 BGF852063 BQB852063 BZX852063 CJT852063 CTP852063 DDL852063 DNH852063 DXD852063 EGZ852063 EQV852063 FAR852063 FKN852063 FUJ852063 GEF852063 GOB852063 GXX852063 HHT852063 HRP852063 IBL852063 ILH852063 IVD852063 JEZ852063 JOV852063 JYR852063 KIN852063 KSJ852063 LCF852063 LMB852063 LVX852063 MFT852063 MPP852063 MZL852063 NJH852063 NTD852063 OCZ852063 OMV852063 OWR852063 PGN852063 PQJ852063 QAF852063 QKB852063 QTX852063 RDT852063 RNP852063 RXL852063 SHH852063 SRD852063 TAZ852063 TKV852063 TUR852063 UEN852063 UOJ852063 UYF852063 VIB852063 VRX852063 WBT852063 WLP852063 WVL852063 IZ917599 SV917599 ACR917599 AMN917599 AWJ917599 BGF917599 BQB917599 BZX917599 CJT917599 CTP917599 DDL917599 DNH917599 DXD917599 EGZ917599 EQV917599 FAR917599 FKN917599 FUJ917599 GEF917599 GOB917599 GXX917599 HHT917599 HRP917599 IBL917599 ILH917599 IVD917599 JEZ917599 JOV917599 JYR917599 KIN917599 KSJ917599 LCF917599 LMB917599 LVX917599 MFT917599 MPP917599 MZL917599 NJH917599 NTD917599 OCZ917599 OMV917599 OWR917599 PGN917599 PQJ917599 QAF917599 QKB917599 QTX917599 RDT917599 RNP917599 RXL917599 SHH917599 SRD917599 TAZ917599 TKV917599 TUR917599 UEN917599 UOJ917599 UYF917599 VIB917599 VRX917599 WBT917599 WLP917599 WVL917599 IZ983135 SV983135 ACR983135 AMN983135 AWJ983135 BGF983135 BQB983135 BZX983135 CJT983135 CTP983135 DDL983135 DNH983135 DXD983135 EGZ983135 EQV983135 FAR983135 FKN983135 FUJ983135 GEF983135 GOB983135 GXX983135 HHT983135 HRP983135 IBL983135 ILH983135 IVD983135 JEZ983135 JOV983135 JYR983135 KIN983135 KSJ983135 LCF983135 LMB983135 LVX983135 MFT983135 MPP983135 MZL983135 NJH983135 NTD983135 OCZ983135 OMV983135 OWR983135 PGN983135 PQJ983135 QAF983135 QKB983135 QTX983135 RDT983135 RNP983135 RXL983135 SHH983135 SRD983135 TAZ983135 TKV983135 TUR983135 UEN983135 UOJ983135 UYF983135 VIB983135 VRX983135 WBT983135 WLP983135 WVL983135 C106" xr:uid="{00000000-0002-0000-0000-000005000000}">
      <formula1>D78</formula1>
    </dataValidation>
    <dataValidation type="whole" operator="lessThanOrEqual" allowBlank="1" showInputMessage="1" showErrorMessage="1" errorTitle="Buildinds value to high" error="Maximum 4,000,000" sqref="C65641 IZ65630 SV65630 ACR65630 AMN65630 AWJ65630 BGF65630 BQB65630 BZX65630 CJT65630 CTP65630 DDL65630 DNH65630 DXD65630 EGZ65630 EQV65630 FAR65630 FKN65630 FUJ65630 GEF65630 GOB65630 GXX65630 HHT65630 HRP65630 IBL65630 ILH65630 IVD65630 JEZ65630 JOV65630 JYR65630 KIN65630 KSJ65630 LCF65630 LMB65630 LVX65630 MFT65630 MPP65630 MZL65630 NJH65630 NTD65630 OCZ65630 OMV65630 OWR65630 PGN65630 PQJ65630 QAF65630 QKB65630 QTX65630 RDT65630 RNP65630 RXL65630 SHH65630 SRD65630 TAZ65630 TKV65630 TUR65630 UEN65630 UOJ65630 UYF65630 VIB65630 VRX65630 WBT65630 WLP65630 WVL65630 C131177 IZ131166 SV131166 ACR131166 AMN131166 AWJ131166 BGF131166 BQB131166 BZX131166 CJT131166 CTP131166 DDL131166 DNH131166 DXD131166 EGZ131166 EQV131166 FAR131166 FKN131166 FUJ131166 GEF131166 GOB131166 GXX131166 HHT131166 HRP131166 IBL131166 ILH131166 IVD131166 JEZ131166 JOV131166 JYR131166 KIN131166 KSJ131166 LCF131166 LMB131166 LVX131166 MFT131166 MPP131166 MZL131166 NJH131166 NTD131166 OCZ131166 OMV131166 OWR131166 PGN131166 PQJ131166 QAF131166 QKB131166 QTX131166 RDT131166 RNP131166 RXL131166 SHH131166 SRD131166 TAZ131166 TKV131166 TUR131166 UEN131166 UOJ131166 UYF131166 VIB131166 VRX131166 WBT131166 WLP131166 WVL131166 C196713 IZ196702 SV196702 ACR196702 AMN196702 AWJ196702 BGF196702 BQB196702 BZX196702 CJT196702 CTP196702 DDL196702 DNH196702 DXD196702 EGZ196702 EQV196702 FAR196702 FKN196702 FUJ196702 GEF196702 GOB196702 GXX196702 HHT196702 HRP196702 IBL196702 ILH196702 IVD196702 JEZ196702 JOV196702 JYR196702 KIN196702 KSJ196702 LCF196702 LMB196702 LVX196702 MFT196702 MPP196702 MZL196702 NJH196702 NTD196702 OCZ196702 OMV196702 OWR196702 PGN196702 PQJ196702 QAF196702 QKB196702 QTX196702 RDT196702 RNP196702 RXL196702 SHH196702 SRD196702 TAZ196702 TKV196702 TUR196702 UEN196702 UOJ196702 UYF196702 VIB196702 VRX196702 WBT196702 WLP196702 WVL196702 C262249 IZ262238 SV262238 ACR262238 AMN262238 AWJ262238 BGF262238 BQB262238 BZX262238 CJT262238 CTP262238 DDL262238 DNH262238 DXD262238 EGZ262238 EQV262238 FAR262238 FKN262238 FUJ262238 GEF262238 GOB262238 GXX262238 HHT262238 HRP262238 IBL262238 ILH262238 IVD262238 JEZ262238 JOV262238 JYR262238 KIN262238 KSJ262238 LCF262238 LMB262238 LVX262238 MFT262238 MPP262238 MZL262238 NJH262238 NTD262238 OCZ262238 OMV262238 OWR262238 PGN262238 PQJ262238 QAF262238 QKB262238 QTX262238 RDT262238 RNP262238 RXL262238 SHH262238 SRD262238 TAZ262238 TKV262238 TUR262238 UEN262238 UOJ262238 UYF262238 VIB262238 VRX262238 WBT262238 WLP262238 WVL262238 C327785 IZ327774 SV327774 ACR327774 AMN327774 AWJ327774 BGF327774 BQB327774 BZX327774 CJT327774 CTP327774 DDL327774 DNH327774 DXD327774 EGZ327774 EQV327774 FAR327774 FKN327774 FUJ327774 GEF327774 GOB327774 GXX327774 HHT327774 HRP327774 IBL327774 ILH327774 IVD327774 JEZ327774 JOV327774 JYR327774 KIN327774 KSJ327774 LCF327774 LMB327774 LVX327774 MFT327774 MPP327774 MZL327774 NJH327774 NTD327774 OCZ327774 OMV327774 OWR327774 PGN327774 PQJ327774 QAF327774 QKB327774 QTX327774 RDT327774 RNP327774 RXL327774 SHH327774 SRD327774 TAZ327774 TKV327774 TUR327774 UEN327774 UOJ327774 UYF327774 VIB327774 VRX327774 WBT327774 WLP327774 WVL327774 C393321 IZ393310 SV393310 ACR393310 AMN393310 AWJ393310 BGF393310 BQB393310 BZX393310 CJT393310 CTP393310 DDL393310 DNH393310 DXD393310 EGZ393310 EQV393310 FAR393310 FKN393310 FUJ393310 GEF393310 GOB393310 GXX393310 HHT393310 HRP393310 IBL393310 ILH393310 IVD393310 JEZ393310 JOV393310 JYR393310 KIN393310 KSJ393310 LCF393310 LMB393310 LVX393310 MFT393310 MPP393310 MZL393310 NJH393310 NTD393310 OCZ393310 OMV393310 OWR393310 PGN393310 PQJ393310 QAF393310 QKB393310 QTX393310 RDT393310 RNP393310 RXL393310 SHH393310 SRD393310 TAZ393310 TKV393310 TUR393310 UEN393310 UOJ393310 UYF393310 VIB393310 VRX393310 WBT393310 WLP393310 WVL393310 C458857 IZ458846 SV458846 ACR458846 AMN458846 AWJ458846 BGF458846 BQB458846 BZX458846 CJT458846 CTP458846 DDL458846 DNH458846 DXD458846 EGZ458846 EQV458846 FAR458846 FKN458846 FUJ458846 GEF458846 GOB458846 GXX458846 HHT458846 HRP458846 IBL458846 ILH458846 IVD458846 JEZ458846 JOV458846 JYR458846 KIN458846 KSJ458846 LCF458846 LMB458846 LVX458846 MFT458846 MPP458846 MZL458846 NJH458846 NTD458846 OCZ458846 OMV458846 OWR458846 PGN458846 PQJ458846 QAF458846 QKB458846 QTX458846 RDT458846 RNP458846 RXL458846 SHH458846 SRD458846 TAZ458846 TKV458846 TUR458846 UEN458846 UOJ458846 UYF458846 VIB458846 VRX458846 WBT458846 WLP458846 WVL458846 C524393 IZ524382 SV524382 ACR524382 AMN524382 AWJ524382 BGF524382 BQB524382 BZX524382 CJT524382 CTP524382 DDL524382 DNH524382 DXD524382 EGZ524382 EQV524382 FAR524382 FKN524382 FUJ524382 GEF524382 GOB524382 GXX524382 HHT524382 HRP524382 IBL524382 ILH524382 IVD524382 JEZ524382 JOV524382 JYR524382 KIN524382 KSJ524382 LCF524382 LMB524382 LVX524382 MFT524382 MPP524382 MZL524382 NJH524382 NTD524382 OCZ524382 OMV524382 OWR524382 PGN524382 PQJ524382 QAF524382 QKB524382 QTX524382 RDT524382 RNP524382 RXL524382 SHH524382 SRD524382 TAZ524382 TKV524382 TUR524382 UEN524382 UOJ524382 UYF524382 VIB524382 VRX524382 WBT524382 WLP524382 WVL524382 C589929 IZ589918 SV589918 ACR589918 AMN589918 AWJ589918 BGF589918 BQB589918 BZX589918 CJT589918 CTP589918 DDL589918 DNH589918 DXD589918 EGZ589918 EQV589918 FAR589918 FKN589918 FUJ589918 GEF589918 GOB589918 GXX589918 HHT589918 HRP589918 IBL589918 ILH589918 IVD589918 JEZ589918 JOV589918 JYR589918 KIN589918 KSJ589918 LCF589918 LMB589918 LVX589918 MFT589918 MPP589918 MZL589918 NJH589918 NTD589918 OCZ589918 OMV589918 OWR589918 PGN589918 PQJ589918 QAF589918 QKB589918 QTX589918 RDT589918 RNP589918 RXL589918 SHH589918 SRD589918 TAZ589918 TKV589918 TUR589918 UEN589918 UOJ589918 UYF589918 VIB589918 VRX589918 WBT589918 WLP589918 WVL589918 C655465 IZ655454 SV655454 ACR655454 AMN655454 AWJ655454 BGF655454 BQB655454 BZX655454 CJT655454 CTP655454 DDL655454 DNH655454 DXD655454 EGZ655454 EQV655454 FAR655454 FKN655454 FUJ655454 GEF655454 GOB655454 GXX655454 HHT655454 HRP655454 IBL655454 ILH655454 IVD655454 JEZ655454 JOV655454 JYR655454 KIN655454 KSJ655454 LCF655454 LMB655454 LVX655454 MFT655454 MPP655454 MZL655454 NJH655454 NTD655454 OCZ655454 OMV655454 OWR655454 PGN655454 PQJ655454 QAF655454 QKB655454 QTX655454 RDT655454 RNP655454 RXL655454 SHH655454 SRD655454 TAZ655454 TKV655454 TUR655454 UEN655454 UOJ655454 UYF655454 VIB655454 VRX655454 WBT655454 WLP655454 WVL655454 C721001 IZ720990 SV720990 ACR720990 AMN720990 AWJ720990 BGF720990 BQB720990 BZX720990 CJT720990 CTP720990 DDL720990 DNH720990 DXD720990 EGZ720990 EQV720990 FAR720990 FKN720990 FUJ720990 GEF720990 GOB720990 GXX720990 HHT720990 HRP720990 IBL720990 ILH720990 IVD720990 JEZ720990 JOV720990 JYR720990 KIN720990 KSJ720990 LCF720990 LMB720990 LVX720990 MFT720990 MPP720990 MZL720990 NJH720990 NTD720990 OCZ720990 OMV720990 OWR720990 PGN720990 PQJ720990 QAF720990 QKB720990 QTX720990 RDT720990 RNP720990 RXL720990 SHH720990 SRD720990 TAZ720990 TKV720990 TUR720990 UEN720990 UOJ720990 UYF720990 VIB720990 VRX720990 WBT720990 WLP720990 WVL720990 C786537 IZ786526 SV786526 ACR786526 AMN786526 AWJ786526 BGF786526 BQB786526 BZX786526 CJT786526 CTP786526 DDL786526 DNH786526 DXD786526 EGZ786526 EQV786526 FAR786526 FKN786526 FUJ786526 GEF786526 GOB786526 GXX786526 HHT786526 HRP786526 IBL786526 ILH786526 IVD786526 JEZ786526 JOV786526 JYR786526 KIN786526 KSJ786526 LCF786526 LMB786526 LVX786526 MFT786526 MPP786526 MZL786526 NJH786526 NTD786526 OCZ786526 OMV786526 OWR786526 PGN786526 PQJ786526 QAF786526 QKB786526 QTX786526 RDT786526 RNP786526 RXL786526 SHH786526 SRD786526 TAZ786526 TKV786526 TUR786526 UEN786526 UOJ786526 UYF786526 VIB786526 VRX786526 WBT786526 WLP786526 WVL786526 C852073 IZ852062 SV852062 ACR852062 AMN852062 AWJ852062 BGF852062 BQB852062 BZX852062 CJT852062 CTP852062 DDL852062 DNH852062 DXD852062 EGZ852062 EQV852062 FAR852062 FKN852062 FUJ852062 GEF852062 GOB852062 GXX852062 HHT852062 HRP852062 IBL852062 ILH852062 IVD852062 JEZ852062 JOV852062 JYR852062 KIN852062 KSJ852062 LCF852062 LMB852062 LVX852062 MFT852062 MPP852062 MZL852062 NJH852062 NTD852062 OCZ852062 OMV852062 OWR852062 PGN852062 PQJ852062 QAF852062 QKB852062 QTX852062 RDT852062 RNP852062 RXL852062 SHH852062 SRD852062 TAZ852062 TKV852062 TUR852062 UEN852062 UOJ852062 UYF852062 VIB852062 VRX852062 WBT852062 WLP852062 WVL852062 C917609 IZ917598 SV917598 ACR917598 AMN917598 AWJ917598 BGF917598 BQB917598 BZX917598 CJT917598 CTP917598 DDL917598 DNH917598 DXD917598 EGZ917598 EQV917598 FAR917598 FKN917598 FUJ917598 GEF917598 GOB917598 GXX917598 HHT917598 HRP917598 IBL917598 ILH917598 IVD917598 JEZ917598 JOV917598 JYR917598 KIN917598 KSJ917598 LCF917598 LMB917598 LVX917598 MFT917598 MPP917598 MZL917598 NJH917598 NTD917598 OCZ917598 OMV917598 OWR917598 PGN917598 PQJ917598 QAF917598 QKB917598 QTX917598 RDT917598 RNP917598 RXL917598 SHH917598 SRD917598 TAZ917598 TKV917598 TUR917598 UEN917598 UOJ917598 UYF917598 VIB917598 VRX917598 WBT917598 WLP917598 WVL917598 C983145 IZ983134 SV983134 ACR983134 AMN983134 AWJ983134 BGF983134 BQB983134 BZX983134 CJT983134 CTP983134 DDL983134 DNH983134 DXD983134 EGZ983134 EQV983134 FAR983134 FKN983134 FUJ983134 GEF983134 GOB983134 GXX983134 HHT983134 HRP983134 IBL983134 ILH983134 IVD983134 JEZ983134 JOV983134 JYR983134 KIN983134 KSJ983134 LCF983134 LMB983134 LVX983134 MFT983134 MPP983134 MZL983134 NJH983134 NTD983134 OCZ983134 OMV983134 OWR983134 PGN983134 PQJ983134 QAF983134 QKB983134 QTX983134 RDT983134 RNP983134 RXL983134 SHH983134 SRD983134 TAZ983134 TKV983134 TUR983134 UEN983134 UOJ983134 UYF983134 VIB983134 VRX983134 WBT983134 WLP983134 WVL983134" xr:uid="{00000000-0002-0000-0000-000006000000}">
      <formula1>C65603</formula1>
    </dataValidation>
    <dataValidation type="whole" allowBlank="1" showInputMessage="1" showErrorMessage="1" sqref="WVN983090:WVN983091 JB22:JB23 SX22:SX23 ACT22:ACT23 AMP22:AMP23 AWL22:AWL23 BGH22:BGH23 BQD22:BQD23 BZZ22:BZZ23 CJV22:CJV23 CTR22:CTR23 DDN22:DDN23 DNJ22:DNJ23 DXF22:DXF23 EHB22:EHB23 EQX22:EQX23 FAT22:FAT23 FKP22:FKP23 FUL22:FUL23 GEH22:GEH23 GOD22:GOD23 GXZ22:GXZ23 HHV22:HHV23 HRR22:HRR23 IBN22:IBN23 ILJ22:ILJ23 IVF22:IVF23 JFB22:JFB23 JOX22:JOX23 JYT22:JYT23 KIP22:KIP23 KSL22:KSL23 LCH22:LCH23 LMD22:LMD23 LVZ22:LVZ23 MFV22:MFV23 MPR22:MPR23 MZN22:MZN23 NJJ22:NJJ23 NTF22:NTF23 ODB22:ODB23 OMX22:OMX23 OWT22:OWT23 PGP22:PGP23 PQL22:PQL23 QAH22:QAH23 QKD22:QKD23 QTZ22:QTZ23 RDV22:RDV23 RNR22:RNR23 RXN22:RXN23 SHJ22:SHJ23 SRF22:SRF23 TBB22:TBB23 TKX22:TKX23 TUT22:TUT23 UEP22:UEP23 UOL22:UOL23 UYH22:UYH23 VID22:VID23 VRZ22:VRZ23 WBV22:WBV23 WLR22:WLR23 WVN22:WVN23 JB65586:JB65587 SX65586:SX65587 ACT65586:ACT65587 AMP65586:AMP65587 AWL65586:AWL65587 BGH65586:BGH65587 BQD65586:BQD65587 BZZ65586:BZZ65587 CJV65586:CJV65587 CTR65586:CTR65587 DDN65586:DDN65587 DNJ65586:DNJ65587 DXF65586:DXF65587 EHB65586:EHB65587 EQX65586:EQX65587 FAT65586:FAT65587 FKP65586:FKP65587 FUL65586:FUL65587 GEH65586:GEH65587 GOD65586:GOD65587 GXZ65586:GXZ65587 HHV65586:HHV65587 HRR65586:HRR65587 IBN65586:IBN65587 ILJ65586:ILJ65587 IVF65586:IVF65587 JFB65586:JFB65587 JOX65586:JOX65587 JYT65586:JYT65587 KIP65586:KIP65587 KSL65586:KSL65587 LCH65586:LCH65587 LMD65586:LMD65587 LVZ65586:LVZ65587 MFV65586:MFV65587 MPR65586:MPR65587 MZN65586:MZN65587 NJJ65586:NJJ65587 NTF65586:NTF65587 ODB65586:ODB65587 OMX65586:OMX65587 OWT65586:OWT65587 PGP65586:PGP65587 PQL65586:PQL65587 QAH65586:QAH65587 QKD65586:QKD65587 QTZ65586:QTZ65587 RDV65586:RDV65587 RNR65586:RNR65587 RXN65586:RXN65587 SHJ65586:SHJ65587 SRF65586:SRF65587 TBB65586:TBB65587 TKX65586:TKX65587 TUT65586:TUT65587 UEP65586:UEP65587 UOL65586:UOL65587 UYH65586:UYH65587 VID65586:VID65587 VRZ65586:VRZ65587 WBV65586:WBV65587 WLR65586:WLR65587 WVN65586:WVN65587 JB131122:JB131123 SX131122:SX131123 ACT131122:ACT131123 AMP131122:AMP131123 AWL131122:AWL131123 BGH131122:BGH131123 BQD131122:BQD131123 BZZ131122:BZZ131123 CJV131122:CJV131123 CTR131122:CTR131123 DDN131122:DDN131123 DNJ131122:DNJ131123 DXF131122:DXF131123 EHB131122:EHB131123 EQX131122:EQX131123 FAT131122:FAT131123 FKP131122:FKP131123 FUL131122:FUL131123 GEH131122:GEH131123 GOD131122:GOD131123 GXZ131122:GXZ131123 HHV131122:HHV131123 HRR131122:HRR131123 IBN131122:IBN131123 ILJ131122:ILJ131123 IVF131122:IVF131123 JFB131122:JFB131123 JOX131122:JOX131123 JYT131122:JYT131123 KIP131122:KIP131123 KSL131122:KSL131123 LCH131122:LCH131123 LMD131122:LMD131123 LVZ131122:LVZ131123 MFV131122:MFV131123 MPR131122:MPR131123 MZN131122:MZN131123 NJJ131122:NJJ131123 NTF131122:NTF131123 ODB131122:ODB131123 OMX131122:OMX131123 OWT131122:OWT131123 PGP131122:PGP131123 PQL131122:PQL131123 QAH131122:QAH131123 QKD131122:QKD131123 QTZ131122:QTZ131123 RDV131122:RDV131123 RNR131122:RNR131123 RXN131122:RXN131123 SHJ131122:SHJ131123 SRF131122:SRF131123 TBB131122:TBB131123 TKX131122:TKX131123 TUT131122:TUT131123 UEP131122:UEP131123 UOL131122:UOL131123 UYH131122:UYH131123 VID131122:VID131123 VRZ131122:VRZ131123 WBV131122:WBV131123 WLR131122:WLR131123 WVN131122:WVN131123 JB196658:JB196659 SX196658:SX196659 ACT196658:ACT196659 AMP196658:AMP196659 AWL196658:AWL196659 BGH196658:BGH196659 BQD196658:BQD196659 BZZ196658:BZZ196659 CJV196658:CJV196659 CTR196658:CTR196659 DDN196658:DDN196659 DNJ196658:DNJ196659 DXF196658:DXF196659 EHB196658:EHB196659 EQX196658:EQX196659 FAT196658:FAT196659 FKP196658:FKP196659 FUL196658:FUL196659 GEH196658:GEH196659 GOD196658:GOD196659 GXZ196658:GXZ196659 HHV196658:HHV196659 HRR196658:HRR196659 IBN196658:IBN196659 ILJ196658:ILJ196659 IVF196658:IVF196659 JFB196658:JFB196659 JOX196658:JOX196659 JYT196658:JYT196659 KIP196658:KIP196659 KSL196658:KSL196659 LCH196658:LCH196659 LMD196658:LMD196659 LVZ196658:LVZ196659 MFV196658:MFV196659 MPR196658:MPR196659 MZN196658:MZN196659 NJJ196658:NJJ196659 NTF196658:NTF196659 ODB196658:ODB196659 OMX196658:OMX196659 OWT196658:OWT196659 PGP196658:PGP196659 PQL196658:PQL196659 QAH196658:QAH196659 QKD196658:QKD196659 QTZ196658:QTZ196659 RDV196658:RDV196659 RNR196658:RNR196659 RXN196658:RXN196659 SHJ196658:SHJ196659 SRF196658:SRF196659 TBB196658:TBB196659 TKX196658:TKX196659 TUT196658:TUT196659 UEP196658:UEP196659 UOL196658:UOL196659 UYH196658:UYH196659 VID196658:VID196659 VRZ196658:VRZ196659 WBV196658:WBV196659 WLR196658:WLR196659 WVN196658:WVN196659 JB262194:JB262195 SX262194:SX262195 ACT262194:ACT262195 AMP262194:AMP262195 AWL262194:AWL262195 BGH262194:BGH262195 BQD262194:BQD262195 BZZ262194:BZZ262195 CJV262194:CJV262195 CTR262194:CTR262195 DDN262194:DDN262195 DNJ262194:DNJ262195 DXF262194:DXF262195 EHB262194:EHB262195 EQX262194:EQX262195 FAT262194:FAT262195 FKP262194:FKP262195 FUL262194:FUL262195 GEH262194:GEH262195 GOD262194:GOD262195 GXZ262194:GXZ262195 HHV262194:HHV262195 HRR262194:HRR262195 IBN262194:IBN262195 ILJ262194:ILJ262195 IVF262194:IVF262195 JFB262194:JFB262195 JOX262194:JOX262195 JYT262194:JYT262195 KIP262194:KIP262195 KSL262194:KSL262195 LCH262194:LCH262195 LMD262194:LMD262195 LVZ262194:LVZ262195 MFV262194:MFV262195 MPR262194:MPR262195 MZN262194:MZN262195 NJJ262194:NJJ262195 NTF262194:NTF262195 ODB262194:ODB262195 OMX262194:OMX262195 OWT262194:OWT262195 PGP262194:PGP262195 PQL262194:PQL262195 QAH262194:QAH262195 QKD262194:QKD262195 QTZ262194:QTZ262195 RDV262194:RDV262195 RNR262194:RNR262195 RXN262194:RXN262195 SHJ262194:SHJ262195 SRF262194:SRF262195 TBB262194:TBB262195 TKX262194:TKX262195 TUT262194:TUT262195 UEP262194:UEP262195 UOL262194:UOL262195 UYH262194:UYH262195 VID262194:VID262195 VRZ262194:VRZ262195 WBV262194:WBV262195 WLR262194:WLR262195 WVN262194:WVN262195 JB327730:JB327731 SX327730:SX327731 ACT327730:ACT327731 AMP327730:AMP327731 AWL327730:AWL327731 BGH327730:BGH327731 BQD327730:BQD327731 BZZ327730:BZZ327731 CJV327730:CJV327731 CTR327730:CTR327731 DDN327730:DDN327731 DNJ327730:DNJ327731 DXF327730:DXF327731 EHB327730:EHB327731 EQX327730:EQX327731 FAT327730:FAT327731 FKP327730:FKP327731 FUL327730:FUL327731 GEH327730:GEH327731 GOD327730:GOD327731 GXZ327730:GXZ327731 HHV327730:HHV327731 HRR327730:HRR327731 IBN327730:IBN327731 ILJ327730:ILJ327731 IVF327730:IVF327731 JFB327730:JFB327731 JOX327730:JOX327731 JYT327730:JYT327731 KIP327730:KIP327731 KSL327730:KSL327731 LCH327730:LCH327731 LMD327730:LMD327731 LVZ327730:LVZ327731 MFV327730:MFV327731 MPR327730:MPR327731 MZN327730:MZN327731 NJJ327730:NJJ327731 NTF327730:NTF327731 ODB327730:ODB327731 OMX327730:OMX327731 OWT327730:OWT327731 PGP327730:PGP327731 PQL327730:PQL327731 QAH327730:QAH327731 QKD327730:QKD327731 QTZ327730:QTZ327731 RDV327730:RDV327731 RNR327730:RNR327731 RXN327730:RXN327731 SHJ327730:SHJ327731 SRF327730:SRF327731 TBB327730:TBB327731 TKX327730:TKX327731 TUT327730:TUT327731 UEP327730:UEP327731 UOL327730:UOL327731 UYH327730:UYH327731 VID327730:VID327731 VRZ327730:VRZ327731 WBV327730:WBV327731 WLR327730:WLR327731 WVN327730:WVN327731 JB393266:JB393267 SX393266:SX393267 ACT393266:ACT393267 AMP393266:AMP393267 AWL393266:AWL393267 BGH393266:BGH393267 BQD393266:BQD393267 BZZ393266:BZZ393267 CJV393266:CJV393267 CTR393266:CTR393267 DDN393266:DDN393267 DNJ393266:DNJ393267 DXF393266:DXF393267 EHB393266:EHB393267 EQX393266:EQX393267 FAT393266:FAT393267 FKP393266:FKP393267 FUL393266:FUL393267 GEH393266:GEH393267 GOD393266:GOD393267 GXZ393266:GXZ393267 HHV393266:HHV393267 HRR393266:HRR393267 IBN393266:IBN393267 ILJ393266:ILJ393267 IVF393266:IVF393267 JFB393266:JFB393267 JOX393266:JOX393267 JYT393266:JYT393267 KIP393266:KIP393267 KSL393266:KSL393267 LCH393266:LCH393267 LMD393266:LMD393267 LVZ393266:LVZ393267 MFV393266:MFV393267 MPR393266:MPR393267 MZN393266:MZN393267 NJJ393266:NJJ393267 NTF393266:NTF393267 ODB393266:ODB393267 OMX393266:OMX393267 OWT393266:OWT393267 PGP393266:PGP393267 PQL393266:PQL393267 QAH393266:QAH393267 QKD393266:QKD393267 QTZ393266:QTZ393267 RDV393266:RDV393267 RNR393266:RNR393267 RXN393266:RXN393267 SHJ393266:SHJ393267 SRF393266:SRF393267 TBB393266:TBB393267 TKX393266:TKX393267 TUT393266:TUT393267 UEP393266:UEP393267 UOL393266:UOL393267 UYH393266:UYH393267 VID393266:VID393267 VRZ393266:VRZ393267 WBV393266:WBV393267 WLR393266:WLR393267 WVN393266:WVN393267 JB458802:JB458803 SX458802:SX458803 ACT458802:ACT458803 AMP458802:AMP458803 AWL458802:AWL458803 BGH458802:BGH458803 BQD458802:BQD458803 BZZ458802:BZZ458803 CJV458802:CJV458803 CTR458802:CTR458803 DDN458802:DDN458803 DNJ458802:DNJ458803 DXF458802:DXF458803 EHB458802:EHB458803 EQX458802:EQX458803 FAT458802:FAT458803 FKP458802:FKP458803 FUL458802:FUL458803 GEH458802:GEH458803 GOD458802:GOD458803 GXZ458802:GXZ458803 HHV458802:HHV458803 HRR458802:HRR458803 IBN458802:IBN458803 ILJ458802:ILJ458803 IVF458802:IVF458803 JFB458802:JFB458803 JOX458802:JOX458803 JYT458802:JYT458803 KIP458802:KIP458803 KSL458802:KSL458803 LCH458802:LCH458803 LMD458802:LMD458803 LVZ458802:LVZ458803 MFV458802:MFV458803 MPR458802:MPR458803 MZN458802:MZN458803 NJJ458802:NJJ458803 NTF458802:NTF458803 ODB458802:ODB458803 OMX458802:OMX458803 OWT458802:OWT458803 PGP458802:PGP458803 PQL458802:PQL458803 QAH458802:QAH458803 QKD458802:QKD458803 QTZ458802:QTZ458803 RDV458802:RDV458803 RNR458802:RNR458803 RXN458802:RXN458803 SHJ458802:SHJ458803 SRF458802:SRF458803 TBB458802:TBB458803 TKX458802:TKX458803 TUT458802:TUT458803 UEP458802:UEP458803 UOL458802:UOL458803 UYH458802:UYH458803 VID458802:VID458803 VRZ458802:VRZ458803 WBV458802:WBV458803 WLR458802:WLR458803 WVN458802:WVN458803 JB524338:JB524339 SX524338:SX524339 ACT524338:ACT524339 AMP524338:AMP524339 AWL524338:AWL524339 BGH524338:BGH524339 BQD524338:BQD524339 BZZ524338:BZZ524339 CJV524338:CJV524339 CTR524338:CTR524339 DDN524338:DDN524339 DNJ524338:DNJ524339 DXF524338:DXF524339 EHB524338:EHB524339 EQX524338:EQX524339 FAT524338:FAT524339 FKP524338:FKP524339 FUL524338:FUL524339 GEH524338:GEH524339 GOD524338:GOD524339 GXZ524338:GXZ524339 HHV524338:HHV524339 HRR524338:HRR524339 IBN524338:IBN524339 ILJ524338:ILJ524339 IVF524338:IVF524339 JFB524338:JFB524339 JOX524338:JOX524339 JYT524338:JYT524339 KIP524338:KIP524339 KSL524338:KSL524339 LCH524338:LCH524339 LMD524338:LMD524339 LVZ524338:LVZ524339 MFV524338:MFV524339 MPR524338:MPR524339 MZN524338:MZN524339 NJJ524338:NJJ524339 NTF524338:NTF524339 ODB524338:ODB524339 OMX524338:OMX524339 OWT524338:OWT524339 PGP524338:PGP524339 PQL524338:PQL524339 QAH524338:QAH524339 QKD524338:QKD524339 QTZ524338:QTZ524339 RDV524338:RDV524339 RNR524338:RNR524339 RXN524338:RXN524339 SHJ524338:SHJ524339 SRF524338:SRF524339 TBB524338:TBB524339 TKX524338:TKX524339 TUT524338:TUT524339 UEP524338:UEP524339 UOL524338:UOL524339 UYH524338:UYH524339 VID524338:VID524339 VRZ524338:VRZ524339 WBV524338:WBV524339 WLR524338:WLR524339 WVN524338:WVN524339 JB589874:JB589875 SX589874:SX589875 ACT589874:ACT589875 AMP589874:AMP589875 AWL589874:AWL589875 BGH589874:BGH589875 BQD589874:BQD589875 BZZ589874:BZZ589875 CJV589874:CJV589875 CTR589874:CTR589875 DDN589874:DDN589875 DNJ589874:DNJ589875 DXF589874:DXF589875 EHB589874:EHB589875 EQX589874:EQX589875 FAT589874:FAT589875 FKP589874:FKP589875 FUL589874:FUL589875 GEH589874:GEH589875 GOD589874:GOD589875 GXZ589874:GXZ589875 HHV589874:HHV589875 HRR589874:HRR589875 IBN589874:IBN589875 ILJ589874:ILJ589875 IVF589874:IVF589875 JFB589874:JFB589875 JOX589874:JOX589875 JYT589874:JYT589875 KIP589874:KIP589875 KSL589874:KSL589875 LCH589874:LCH589875 LMD589874:LMD589875 LVZ589874:LVZ589875 MFV589874:MFV589875 MPR589874:MPR589875 MZN589874:MZN589875 NJJ589874:NJJ589875 NTF589874:NTF589875 ODB589874:ODB589875 OMX589874:OMX589875 OWT589874:OWT589875 PGP589874:PGP589875 PQL589874:PQL589875 QAH589874:QAH589875 QKD589874:QKD589875 QTZ589874:QTZ589875 RDV589874:RDV589875 RNR589874:RNR589875 RXN589874:RXN589875 SHJ589874:SHJ589875 SRF589874:SRF589875 TBB589874:TBB589875 TKX589874:TKX589875 TUT589874:TUT589875 UEP589874:UEP589875 UOL589874:UOL589875 UYH589874:UYH589875 VID589874:VID589875 VRZ589874:VRZ589875 WBV589874:WBV589875 WLR589874:WLR589875 WVN589874:WVN589875 JB655410:JB655411 SX655410:SX655411 ACT655410:ACT655411 AMP655410:AMP655411 AWL655410:AWL655411 BGH655410:BGH655411 BQD655410:BQD655411 BZZ655410:BZZ655411 CJV655410:CJV655411 CTR655410:CTR655411 DDN655410:DDN655411 DNJ655410:DNJ655411 DXF655410:DXF655411 EHB655410:EHB655411 EQX655410:EQX655411 FAT655410:FAT655411 FKP655410:FKP655411 FUL655410:FUL655411 GEH655410:GEH655411 GOD655410:GOD655411 GXZ655410:GXZ655411 HHV655410:HHV655411 HRR655410:HRR655411 IBN655410:IBN655411 ILJ655410:ILJ655411 IVF655410:IVF655411 JFB655410:JFB655411 JOX655410:JOX655411 JYT655410:JYT655411 KIP655410:KIP655411 KSL655410:KSL655411 LCH655410:LCH655411 LMD655410:LMD655411 LVZ655410:LVZ655411 MFV655410:MFV655411 MPR655410:MPR655411 MZN655410:MZN655411 NJJ655410:NJJ655411 NTF655410:NTF655411 ODB655410:ODB655411 OMX655410:OMX655411 OWT655410:OWT655411 PGP655410:PGP655411 PQL655410:PQL655411 QAH655410:QAH655411 QKD655410:QKD655411 QTZ655410:QTZ655411 RDV655410:RDV655411 RNR655410:RNR655411 RXN655410:RXN655411 SHJ655410:SHJ655411 SRF655410:SRF655411 TBB655410:TBB655411 TKX655410:TKX655411 TUT655410:TUT655411 UEP655410:UEP655411 UOL655410:UOL655411 UYH655410:UYH655411 VID655410:VID655411 VRZ655410:VRZ655411 WBV655410:WBV655411 WLR655410:WLR655411 WVN655410:WVN655411 JB720946:JB720947 SX720946:SX720947 ACT720946:ACT720947 AMP720946:AMP720947 AWL720946:AWL720947 BGH720946:BGH720947 BQD720946:BQD720947 BZZ720946:BZZ720947 CJV720946:CJV720947 CTR720946:CTR720947 DDN720946:DDN720947 DNJ720946:DNJ720947 DXF720946:DXF720947 EHB720946:EHB720947 EQX720946:EQX720947 FAT720946:FAT720947 FKP720946:FKP720947 FUL720946:FUL720947 GEH720946:GEH720947 GOD720946:GOD720947 GXZ720946:GXZ720947 HHV720946:HHV720947 HRR720946:HRR720947 IBN720946:IBN720947 ILJ720946:ILJ720947 IVF720946:IVF720947 JFB720946:JFB720947 JOX720946:JOX720947 JYT720946:JYT720947 KIP720946:KIP720947 KSL720946:KSL720947 LCH720946:LCH720947 LMD720946:LMD720947 LVZ720946:LVZ720947 MFV720946:MFV720947 MPR720946:MPR720947 MZN720946:MZN720947 NJJ720946:NJJ720947 NTF720946:NTF720947 ODB720946:ODB720947 OMX720946:OMX720947 OWT720946:OWT720947 PGP720946:PGP720947 PQL720946:PQL720947 QAH720946:QAH720947 QKD720946:QKD720947 QTZ720946:QTZ720947 RDV720946:RDV720947 RNR720946:RNR720947 RXN720946:RXN720947 SHJ720946:SHJ720947 SRF720946:SRF720947 TBB720946:TBB720947 TKX720946:TKX720947 TUT720946:TUT720947 UEP720946:UEP720947 UOL720946:UOL720947 UYH720946:UYH720947 VID720946:VID720947 VRZ720946:VRZ720947 WBV720946:WBV720947 WLR720946:WLR720947 WVN720946:WVN720947 JB786482:JB786483 SX786482:SX786483 ACT786482:ACT786483 AMP786482:AMP786483 AWL786482:AWL786483 BGH786482:BGH786483 BQD786482:BQD786483 BZZ786482:BZZ786483 CJV786482:CJV786483 CTR786482:CTR786483 DDN786482:DDN786483 DNJ786482:DNJ786483 DXF786482:DXF786483 EHB786482:EHB786483 EQX786482:EQX786483 FAT786482:FAT786483 FKP786482:FKP786483 FUL786482:FUL786483 GEH786482:GEH786483 GOD786482:GOD786483 GXZ786482:GXZ786483 HHV786482:HHV786483 HRR786482:HRR786483 IBN786482:IBN786483 ILJ786482:ILJ786483 IVF786482:IVF786483 JFB786482:JFB786483 JOX786482:JOX786483 JYT786482:JYT786483 KIP786482:KIP786483 KSL786482:KSL786483 LCH786482:LCH786483 LMD786482:LMD786483 LVZ786482:LVZ786483 MFV786482:MFV786483 MPR786482:MPR786483 MZN786482:MZN786483 NJJ786482:NJJ786483 NTF786482:NTF786483 ODB786482:ODB786483 OMX786482:OMX786483 OWT786482:OWT786483 PGP786482:PGP786483 PQL786482:PQL786483 QAH786482:QAH786483 QKD786482:QKD786483 QTZ786482:QTZ786483 RDV786482:RDV786483 RNR786482:RNR786483 RXN786482:RXN786483 SHJ786482:SHJ786483 SRF786482:SRF786483 TBB786482:TBB786483 TKX786482:TKX786483 TUT786482:TUT786483 UEP786482:UEP786483 UOL786482:UOL786483 UYH786482:UYH786483 VID786482:VID786483 VRZ786482:VRZ786483 WBV786482:WBV786483 WLR786482:WLR786483 WVN786482:WVN786483 JB852018:JB852019 SX852018:SX852019 ACT852018:ACT852019 AMP852018:AMP852019 AWL852018:AWL852019 BGH852018:BGH852019 BQD852018:BQD852019 BZZ852018:BZZ852019 CJV852018:CJV852019 CTR852018:CTR852019 DDN852018:DDN852019 DNJ852018:DNJ852019 DXF852018:DXF852019 EHB852018:EHB852019 EQX852018:EQX852019 FAT852018:FAT852019 FKP852018:FKP852019 FUL852018:FUL852019 GEH852018:GEH852019 GOD852018:GOD852019 GXZ852018:GXZ852019 HHV852018:HHV852019 HRR852018:HRR852019 IBN852018:IBN852019 ILJ852018:ILJ852019 IVF852018:IVF852019 JFB852018:JFB852019 JOX852018:JOX852019 JYT852018:JYT852019 KIP852018:KIP852019 KSL852018:KSL852019 LCH852018:LCH852019 LMD852018:LMD852019 LVZ852018:LVZ852019 MFV852018:MFV852019 MPR852018:MPR852019 MZN852018:MZN852019 NJJ852018:NJJ852019 NTF852018:NTF852019 ODB852018:ODB852019 OMX852018:OMX852019 OWT852018:OWT852019 PGP852018:PGP852019 PQL852018:PQL852019 QAH852018:QAH852019 QKD852018:QKD852019 QTZ852018:QTZ852019 RDV852018:RDV852019 RNR852018:RNR852019 RXN852018:RXN852019 SHJ852018:SHJ852019 SRF852018:SRF852019 TBB852018:TBB852019 TKX852018:TKX852019 TUT852018:TUT852019 UEP852018:UEP852019 UOL852018:UOL852019 UYH852018:UYH852019 VID852018:VID852019 VRZ852018:VRZ852019 WBV852018:WBV852019 WLR852018:WLR852019 WVN852018:WVN852019 JB917554:JB917555 SX917554:SX917555 ACT917554:ACT917555 AMP917554:AMP917555 AWL917554:AWL917555 BGH917554:BGH917555 BQD917554:BQD917555 BZZ917554:BZZ917555 CJV917554:CJV917555 CTR917554:CTR917555 DDN917554:DDN917555 DNJ917554:DNJ917555 DXF917554:DXF917555 EHB917554:EHB917555 EQX917554:EQX917555 FAT917554:FAT917555 FKP917554:FKP917555 FUL917554:FUL917555 GEH917554:GEH917555 GOD917554:GOD917555 GXZ917554:GXZ917555 HHV917554:HHV917555 HRR917554:HRR917555 IBN917554:IBN917555 ILJ917554:ILJ917555 IVF917554:IVF917555 JFB917554:JFB917555 JOX917554:JOX917555 JYT917554:JYT917555 KIP917554:KIP917555 KSL917554:KSL917555 LCH917554:LCH917555 LMD917554:LMD917555 LVZ917554:LVZ917555 MFV917554:MFV917555 MPR917554:MPR917555 MZN917554:MZN917555 NJJ917554:NJJ917555 NTF917554:NTF917555 ODB917554:ODB917555 OMX917554:OMX917555 OWT917554:OWT917555 PGP917554:PGP917555 PQL917554:PQL917555 QAH917554:QAH917555 QKD917554:QKD917555 QTZ917554:QTZ917555 RDV917554:RDV917555 RNR917554:RNR917555 RXN917554:RXN917555 SHJ917554:SHJ917555 SRF917554:SRF917555 TBB917554:TBB917555 TKX917554:TKX917555 TUT917554:TUT917555 UEP917554:UEP917555 UOL917554:UOL917555 UYH917554:UYH917555 VID917554:VID917555 VRZ917554:VRZ917555 WBV917554:WBV917555 WLR917554:WLR917555 WVN917554:WVN917555 JB983090:JB983091 SX983090:SX983091 ACT983090:ACT983091 AMP983090:AMP983091 AWL983090:AWL983091 BGH983090:BGH983091 BQD983090:BQD983091 BZZ983090:BZZ983091 CJV983090:CJV983091 CTR983090:CTR983091 DDN983090:DDN983091 DNJ983090:DNJ983091 DXF983090:DXF983091 EHB983090:EHB983091 EQX983090:EQX983091 FAT983090:FAT983091 FKP983090:FKP983091 FUL983090:FUL983091 GEH983090:GEH983091 GOD983090:GOD983091 GXZ983090:GXZ983091 HHV983090:HHV983091 HRR983090:HRR983091 IBN983090:IBN983091 ILJ983090:ILJ983091 IVF983090:IVF983091 JFB983090:JFB983091 JOX983090:JOX983091 JYT983090:JYT983091 KIP983090:KIP983091 KSL983090:KSL983091 LCH983090:LCH983091 LMD983090:LMD983091 LVZ983090:LVZ983091 MFV983090:MFV983091 MPR983090:MPR983091 MZN983090:MZN983091 NJJ983090:NJJ983091 NTF983090:NTF983091 ODB983090:ODB983091 OMX983090:OMX983091 OWT983090:OWT983091 PGP983090:PGP983091 PQL983090:PQL983091 QAH983090:QAH983091 QKD983090:QKD983091 QTZ983090:QTZ983091 RDV983090:RDV983091 RNR983090:RNR983091 RXN983090:RXN983091 SHJ983090:SHJ983091 SRF983090:SRF983091 TBB983090:TBB983091 TKX983090:TKX983091 TUT983090:TUT983091 UEP983090:UEP983091 UOL983090:UOL983091 UYH983090:UYH983091 VID983090:VID983091 VRZ983090:VRZ983091 WBV983090:WBV983091 WLR983090:WLR983091" xr:uid="{00000000-0002-0000-0000-000007000000}">
      <formula1>0</formula1>
      <formula2>JE22</formula2>
    </dataValidation>
    <dataValidation type="whole" operator="lessThanOrEqual" allowBlank="1" showInputMessage="1" showErrorMessage="1" errorTitle="Value to high" error="Maximum value 500,000" sqref="JB100 C111 WVN100 WLR100 WBV100 VRZ100 VID100 UYH100 UOL100 UEP100 TUT100 TKX100 TBB100 SRF100 SHJ100 RXN100 RNR100 RDV100 QTZ100 QKD100 QAH100 PQL100 PGP100 OWT100 OMX100 ODB100 NTF100 NJJ100 MZN100 MPR100 MFV100 LVZ100 LMD100 LCH100 KSL100 KIP100 JYT100 JOX100 JFB100 IVF100 ILJ100 IBN100 HRR100 HHV100 GXZ100 GOD100 GEH100 FUL100 FKP100 FAT100 EQX100 EHB100 DXF100 DNJ100 DDN100 CTR100 CJV100 BZZ100 BQD100 BGH100 AWL100 AMP100 ACT100 SX100" xr:uid="{00000000-0002-0000-0000-000008000000}">
      <formula1>C70</formula1>
    </dataValidation>
    <dataValidation type="whole" operator="lessThanOrEqual" allowBlank="1" showInputMessage="1" showErrorMessage="1" errorTitle="Contents to High" error="Maximum value 50,000" promptTitle="Enter value op to 50000" sqref="JB95 WVN95 WLR95 WBV95 VRZ95 VID95 UYH95 UOL95 UEP95 TUT95 TKX95 TBB95 SRF95 SHJ95 RXN95 RNR95 RDV95 QTZ95 QKD95 QAH95 PQL95 PGP95 OWT95 OMX95 ODB95 NTF95 NJJ95 MZN95 MPR95 MFV95 LVZ95 LMD95 LCH95 KSL95 KIP95 JYT95 JOX95 JFB95 IVF95 ILJ95 IBN95 HRR95 HHV95 GXZ95 GOD95 GEH95 FUL95 FKP95 FAT95 EQX95 EHB95 DXF95 DNJ95 DDN95 CTR95 CJV95 BZZ95 BQD95 BGH95 AWL95 AMP95 ACT95 SX95" xr:uid="{00000000-0002-0000-0000-000009000000}">
      <formula1>JC69</formula1>
    </dataValidation>
    <dataValidation type="whole" operator="lessThanOrEqual" allowBlank="1" showInputMessage="1" showErrorMessage="1" errorTitle="Buildinds value to high" error="Maximum 4,000,000" sqref="JB94 C105 WVN94 WLR94 WBV94 VRZ94 VID94 UYH94 UOL94 UEP94 TUT94 TKX94 TBB94 SRF94 SHJ94 RXN94 RNR94 RDV94 QTZ94 QKD94 QAH94 PQL94 PGP94 OWT94 OMX94 ODB94 NTF94 NJJ94 MZN94 MPR94 MFV94 LVZ94 LMD94 LCH94 KSL94 KIP94 JYT94 JOX94 JFB94 IVF94 ILJ94 IBN94 HRR94 HHV94 GXZ94 GOD94 GEH94 FUL94 FKP94 FAT94 EQX94 EHB94 DXF94 DNJ94 DDN94 CTR94 CJV94 BZZ94 BQD94 BGH94 AWL94 AMP94 ACT94 SX94" xr:uid="{00000000-0002-0000-0000-00000A000000}">
      <formula1>C69</formula1>
    </dataValidation>
    <dataValidation type="whole" allowBlank="1" showInputMessage="1" showErrorMessage="1" sqref="E65595:E65596 E131131:E131132 E196667:E196668 E262203:E262204 E327739:E327740 E393275:E393276 E458811:E458812 E524347:E524348 E589883:E589884 E655419:E655420 E720955:E720956 E786491:E786492 E852027:E852028 E917563:E917564 E983099:E983100" xr:uid="{00000000-0002-0000-0000-00000B000000}">
      <formula1>0</formula1>
      <formula2>I65590</formula2>
    </dataValidation>
    <dataValidation type="list" showInputMessage="1" showErrorMessage="1" error="Please make a valid selection from the drop down menu" sqref="E24" xr:uid="{00000000-0002-0000-0000-00000C000000}">
      <formula1>$N$20:$N$22</formula1>
    </dataValidation>
    <dataValidation type="list" showInputMessage="1" showErrorMessage="1" error="Please make a valid selection from the drop down menu" promptTitle="Please Select" sqref="E23 F27:G44 F46:G47" xr:uid="{00000000-0002-0000-0000-00000D000000}">
      <formula1>$N$27:$N$29</formula1>
    </dataValidation>
    <dataValidation type="whole" operator="lessThanOrEqual" allowBlank="1" showInputMessage="1" showErrorMessage="1" errorTitle="Contents to High" error="Maximum value 50,000" promptTitle="Enter value op to 50000" sqref="C131178 C196714 C262250 C327786 C393322 C458858 C524394 C589930 C655466 C721002 C786538 C852074 C917610 C983146 C65642" xr:uid="{00000000-0002-0000-0000-00000E000000}">
      <formula1>D65612</formula1>
    </dataValidation>
    <dataValidation type="list" showInputMessage="1" showErrorMessage="1" error="Please make a valid selection from the drop down menu" sqref="E20" xr:uid="{00000000-0002-0000-0000-00000F000000}">
      <formula1>$J$19:$J$29</formula1>
    </dataValidation>
    <dataValidation type="list" showInputMessage="1" showErrorMessage="1" error="Please make a valid selection from the drop down menu" sqref="E21" xr:uid="{00000000-0002-0000-0000-000010000000}">
      <formula1>$L$19:$L$28</formula1>
    </dataValidation>
    <dataValidation type="list" showInputMessage="1" showErrorMessage="1" error="Please make a valid selection from the drop down menu" sqref="E22" xr:uid="{A1F5A069-16E1-4F2F-8DF6-C9DFBB808CA1}">
      <formula1>$N$19:$N$22</formula1>
    </dataValidation>
  </dataValidations>
  <printOptions horizontalCentered="1" verticalCentered="1"/>
  <pageMargins left="0.23622047244094491" right="0.23622047244094491" top="0.74803149606299213" bottom="0.74803149606299213" header="0.31496062992125984" footer="0.31496062992125984"/>
  <pageSetup paperSize="9" scale="60"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9"/>
  <sheetViews>
    <sheetView showGridLines="0" showRowColHeaders="0" workbookViewId="0">
      <selection sqref="A1:B1"/>
    </sheetView>
  </sheetViews>
  <sheetFormatPr defaultRowHeight="12.75" x14ac:dyDescent="0.2"/>
  <cols>
    <col min="1" max="1" width="24" bestFit="1" customWidth="1"/>
    <col min="2" max="2" width="58.7109375" customWidth="1"/>
  </cols>
  <sheetData>
    <row r="1" spans="1:2" ht="18" x14ac:dyDescent="0.25">
      <c r="A1" s="133" t="s">
        <v>109</v>
      </c>
      <c r="B1" s="134"/>
    </row>
    <row r="2" spans="1:2" ht="15" x14ac:dyDescent="0.2">
      <c r="A2" s="59" t="s">
        <v>110</v>
      </c>
      <c r="B2" s="60" t="s">
        <v>89</v>
      </c>
    </row>
    <row r="3" spans="1:2" ht="15" x14ac:dyDescent="0.2">
      <c r="A3" s="61" t="s">
        <v>90</v>
      </c>
      <c r="B3" s="62" t="s">
        <v>93</v>
      </c>
    </row>
    <row r="4" spans="1:2" ht="15" x14ac:dyDescent="0.2">
      <c r="A4" s="63" t="s">
        <v>91</v>
      </c>
      <c r="B4" s="64" t="s">
        <v>94</v>
      </c>
    </row>
    <row r="5" spans="1:2" ht="15" x14ac:dyDescent="0.2">
      <c r="A5" s="65" t="s">
        <v>92</v>
      </c>
      <c r="B5" s="66"/>
    </row>
    <row r="6" spans="1:2" ht="15" x14ac:dyDescent="0.2">
      <c r="A6" s="61" t="s">
        <v>95</v>
      </c>
      <c r="B6" s="62" t="s">
        <v>96</v>
      </c>
    </row>
    <row r="7" spans="1:2" ht="15" x14ac:dyDescent="0.2">
      <c r="A7" s="65"/>
      <c r="B7" s="67" t="s">
        <v>94</v>
      </c>
    </row>
    <row r="8" spans="1:2" ht="30" x14ac:dyDescent="0.2">
      <c r="A8" s="61" t="s">
        <v>97</v>
      </c>
      <c r="B8" s="62" t="s">
        <v>98</v>
      </c>
    </row>
    <row r="9" spans="1:2" ht="15" x14ac:dyDescent="0.2">
      <c r="A9" s="65"/>
      <c r="B9" s="67" t="s">
        <v>94</v>
      </c>
    </row>
    <row r="10" spans="1:2" ht="15" x14ac:dyDescent="0.2">
      <c r="A10" s="61" t="s">
        <v>99</v>
      </c>
      <c r="B10" s="62" t="s">
        <v>100</v>
      </c>
    </row>
    <row r="11" spans="1:2" ht="15" x14ac:dyDescent="0.2">
      <c r="A11" s="65"/>
      <c r="B11" s="67" t="s">
        <v>94</v>
      </c>
    </row>
    <row r="12" spans="1:2" ht="30" x14ac:dyDescent="0.2">
      <c r="A12" s="61" t="s">
        <v>101</v>
      </c>
      <c r="B12" s="62" t="s">
        <v>102</v>
      </c>
    </row>
    <row r="13" spans="1:2" ht="15" x14ac:dyDescent="0.2">
      <c r="A13" s="65"/>
      <c r="B13" s="67" t="s">
        <v>94</v>
      </c>
    </row>
    <row r="14" spans="1:2" ht="30" x14ac:dyDescent="0.2">
      <c r="A14" s="61" t="s">
        <v>103</v>
      </c>
      <c r="B14" s="62" t="s">
        <v>104</v>
      </c>
    </row>
    <row r="15" spans="1:2" ht="15" x14ac:dyDescent="0.2">
      <c r="A15" s="65"/>
      <c r="B15" s="67" t="s">
        <v>94</v>
      </c>
    </row>
    <row r="16" spans="1:2" ht="45" x14ac:dyDescent="0.2">
      <c r="A16" s="61" t="s">
        <v>105</v>
      </c>
      <c r="B16" s="62" t="s">
        <v>106</v>
      </c>
    </row>
    <row r="17" spans="1:2" ht="15" x14ac:dyDescent="0.2">
      <c r="A17" s="65"/>
      <c r="B17" s="67" t="s">
        <v>94</v>
      </c>
    </row>
    <row r="18" spans="1:2" ht="45" x14ac:dyDescent="0.2">
      <c r="A18" s="61" t="s">
        <v>107</v>
      </c>
      <c r="B18" s="62" t="s">
        <v>108</v>
      </c>
    </row>
    <row r="19" spans="1:2" ht="15.75" thickBot="1" x14ac:dyDescent="0.25">
      <c r="A19" s="68"/>
      <c r="B19" s="69" t="s">
        <v>94</v>
      </c>
    </row>
  </sheetData>
  <mergeCells count="1">
    <mergeCell ref="A1:B1"/>
  </mergeCell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42"/>
  <sheetViews>
    <sheetView workbookViewId="0">
      <selection activeCell="B9" sqref="B9"/>
    </sheetView>
  </sheetViews>
  <sheetFormatPr defaultRowHeight="12.75" x14ac:dyDescent="0.2"/>
  <cols>
    <col min="1" max="2" width="27.85546875" customWidth="1"/>
    <col min="3" max="3" width="27.28515625" customWidth="1"/>
    <col min="4" max="4" width="28.28515625" customWidth="1"/>
    <col min="5" max="5" width="13" customWidth="1"/>
  </cols>
  <sheetData>
    <row r="1" spans="1:8" ht="80.25" customHeight="1" x14ac:dyDescent="0.2"/>
    <row r="5" spans="1:8" ht="18" x14ac:dyDescent="0.25">
      <c r="A5" s="4" t="s">
        <v>0</v>
      </c>
      <c r="B5" s="5"/>
      <c r="C5" s="5"/>
      <c r="D5" s="1"/>
      <c r="E5" s="1"/>
      <c r="F5" s="1"/>
      <c r="G5" s="1"/>
      <c r="H5" s="1"/>
    </row>
    <row r="7" spans="1:8" x14ac:dyDescent="0.2">
      <c r="A7" s="2" t="s">
        <v>1</v>
      </c>
      <c r="B7" s="2" t="s">
        <v>2</v>
      </c>
      <c r="C7" s="2" t="s">
        <v>3</v>
      </c>
      <c r="D7" s="3" t="s">
        <v>4</v>
      </c>
    </row>
    <row r="8" spans="1:8" x14ac:dyDescent="0.2">
      <c r="A8" s="2" t="s">
        <v>5</v>
      </c>
      <c r="B8" s="2">
        <v>116</v>
      </c>
      <c r="C8" s="2">
        <v>132</v>
      </c>
      <c r="D8" s="2">
        <v>174</v>
      </c>
    </row>
    <row r="9" spans="1:8" x14ac:dyDescent="0.2">
      <c r="A9" s="2" t="s">
        <v>6</v>
      </c>
      <c r="B9" s="2">
        <v>121</v>
      </c>
      <c r="C9" s="2">
        <v>174</v>
      </c>
      <c r="D9" s="2">
        <v>227</v>
      </c>
    </row>
    <row r="10" spans="1:8" x14ac:dyDescent="0.2">
      <c r="A10" s="2" t="s">
        <v>7</v>
      </c>
      <c r="B10" s="2">
        <v>164</v>
      </c>
      <c r="C10" s="2">
        <v>212</v>
      </c>
      <c r="D10" s="2">
        <v>307</v>
      </c>
    </row>
    <row r="11" spans="1:8" x14ac:dyDescent="0.2">
      <c r="A11" s="2" t="s">
        <v>8</v>
      </c>
      <c r="B11" s="2">
        <v>280</v>
      </c>
      <c r="C11" s="2">
        <v>419</v>
      </c>
      <c r="D11" s="2">
        <v>466</v>
      </c>
    </row>
    <row r="12" spans="1:8" x14ac:dyDescent="0.2">
      <c r="A12" s="2" t="s">
        <v>9</v>
      </c>
      <c r="B12" s="2" t="s">
        <v>10</v>
      </c>
      <c r="C12" s="2" t="s">
        <v>10</v>
      </c>
      <c r="D12" s="2" t="s">
        <v>10</v>
      </c>
    </row>
    <row r="16" spans="1:8" ht="18" x14ac:dyDescent="0.25">
      <c r="A16" s="4" t="s">
        <v>11</v>
      </c>
    </row>
    <row r="17" spans="1:4" x14ac:dyDescent="0.2">
      <c r="A17" s="2" t="s">
        <v>1</v>
      </c>
      <c r="B17" s="2" t="s">
        <v>2</v>
      </c>
      <c r="C17" s="2" t="s">
        <v>3</v>
      </c>
      <c r="D17" s="3" t="s">
        <v>4</v>
      </c>
    </row>
    <row r="18" spans="1:4" x14ac:dyDescent="0.2">
      <c r="A18" s="2" t="s">
        <v>5</v>
      </c>
      <c r="B18" s="2">
        <v>121</v>
      </c>
      <c r="C18" s="2">
        <v>169</v>
      </c>
      <c r="D18" s="2">
        <v>227</v>
      </c>
    </row>
    <row r="19" spans="1:4" x14ac:dyDescent="0.2">
      <c r="A19" s="2" t="s">
        <v>6</v>
      </c>
      <c r="B19" s="2">
        <v>174</v>
      </c>
      <c r="C19" s="2">
        <v>227</v>
      </c>
      <c r="D19" s="2">
        <v>381</v>
      </c>
    </row>
    <row r="20" spans="1:4" x14ac:dyDescent="0.2">
      <c r="A20" s="2" t="s">
        <v>7</v>
      </c>
      <c r="B20" s="2">
        <v>227</v>
      </c>
      <c r="C20" s="2">
        <v>249</v>
      </c>
      <c r="D20" s="2">
        <v>386</v>
      </c>
    </row>
    <row r="21" spans="1:4" x14ac:dyDescent="0.2">
      <c r="A21" s="2" t="s">
        <v>8</v>
      </c>
      <c r="B21" s="2">
        <v>344</v>
      </c>
      <c r="C21" s="2">
        <v>492</v>
      </c>
      <c r="D21" s="2">
        <v>567</v>
      </c>
    </row>
    <row r="22" spans="1:4" x14ac:dyDescent="0.2">
      <c r="A22" s="2" t="s">
        <v>9</v>
      </c>
      <c r="B22" s="2" t="s">
        <v>10</v>
      </c>
      <c r="C22" s="2" t="s">
        <v>10</v>
      </c>
      <c r="D22" s="2" t="s">
        <v>10</v>
      </c>
    </row>
    <row r="26" spans="1:4" ht="18" x14ac:dyDescent="0.25">
      <c r="A26" s="4" t="s">
        <v>12</v>
      </c>
    </row>
    <row r="27" spans="1:4" x14ac:dyDescent="0.2">
      <c r="A27" s="2" t="s">
        <v>1</v>
      </c>
      <c r="B27" s="2" t="s">
        <v>2</v>
      </c>
      <c r="C27" s="2" t="s">
        <v>3</v>
      </c>
      <c r="D27" s="3" t="s">
        <v>4</v>
      </c>
    </row>
    <row r="28" spans="1:4" x14ac:dyDescent="0.2">
      <c r="A28" s="2" t="s">
        <v>5</v>
      </c>
      <c r="B28" s="2">
        <v>174</v>
      </c>
      <c r="C28" s="2">
        <v>227</v>
      </c>
      <c r="D28" s="2">
        <v>312</v>
      </c>
    </row>
    <row r="29" spans="1:4" x14ac:dyDescent="0.2">
      <c r="A29" s="2" t="s">
        <v>6</v>
      </c>
      <c r="B29" s="2">
        <v>227</v>
      </c>
      <c r="C29" s="2">
        <v>312</v>
      </c>
      <c r="D29" s="2">
        <v>434</v>
      </c>
    </row>
    <row r="30" spans="1:4" x14ac:dyDescent="0.2">
      <c r="A30" s="2" t="s">
        <v>7</v>
      </c>
      <c r="B30" s="2">
        <v>307</v>
      </c>
      <c r="C30" s="2">
        <v>402</v>
      </c>
      <c r="D30" s="2">
        <v>561</v>
      </c>
    </row>
    <row r="31" spans="1:4" x14ac:dyDescent="0.2">
      <c r="A31" s="2" t="s">
        <v>8</v>
      </c>
      <c r="B31" s="2">
        <v>439</v>
      </c>
      <c r="C31" s="2">
        <v>704</v>
      </c>
      <c r="D31" s="2">
        <v>810</v>
      </c>
    </row>
    <row r="32" spans="1:4" x14ac:dyDescent="0.2">
      <c r="A32" s="2" t="s">
        <v>9</v>
      </c>
      <c r="B32" s="2" t="s">
        <v>10</v>
      </c>
      <c r="C32" s="2" t="s">
        <v>10</v>
      </c>
      <c r="D32" s="2" t="s">
        <v>10</v>
      </c>
    </row>
    <row r="36" spans="1:4" ht="18" x14ac:dyDescent="0.25">
      <c r="A36" s="4" t="s">
        <v>13</v>
      </c>
    </row>
    <row r="37" spans="1:4" x14ac:dyDescent="0.2">
      <c r="A37" s="2" t="s">
        <v>1</v>
      </c>
      <c r="B37" s="2" t="s">
        <v>2</v>
      </c>
      <c r="C37" s="2" t="s">
        <v>3</v>
      </c>
      <c r="D37" s="3" t="s">
        <v>4</v>
      </c>
    </row>
    <row r="38" spans="1:4" x14ac:dyDescent="0.2">
      <c r="A38" s="2" t="s">
        <v>5</v>
      </c>
      <c r="B38" s="2">
        <v>196</v>
      </c>
      <c r="C38" s="2">
        <v>249</v>
      </c>
      <c r="D38" s="2">
        <v>344</v>
      </c>
    </row>
    <row r="39" spans="1:4" x14ac:dyDescent="0.2">
      <c r="A39" s="2" t="s">
        <v>6</v>
      </c>
      <c r="B39" s="2">
        <v>270</v>
      </c>
      <c r="C39" s="2">
        <v>344</v>
      </c>
      <c r="D39" s="2">
        <v>461</v>
      </c>
    </row>
    <row r="40" spans="1:4" x14ac:dyDescent="0.2">
      <c r="A40" s="2" t="s">
        <v>7</v>
      </c>
      <c r="B40" s="2">
        <v>349</v>
      </c>
      <c r="C40" s="2">
        <v>450</v>
      </c>
      <c r="D40" s="2">
        <v>598</v>
      </c>
    </row>
    <row r="41" spans="1:4" x14ac:dyDescent="0.2">
      <c r="A41" s="2" t="s">
        <v>8</v>
      </c>
      <c r="B41" s="2">
        <v>492</v>
      </c>
      <c r="C41" s="2">
        <v>567</v>
      </c>
      <c r="D41" s="2">
        <v>863</v>
      </c>
    </row>
    <row r="42" spans="1:4" x14ac:dyDescent="0.2">
      <c r="A42" s="2" t="s">
        <v>9</v>
      </c>
      <c r="B42" s="2" t="s">
        <v>10</v>
      </c>
      <c r="C42" s="2" t="s">
        <v>10</v>
      </c>
      <c r="D42" s="2" t="s">
        <v>10</v>
      </c>
    </row>
  </sheetData>
  <customSheetViews>
    <customSheetView guid="{95F69684-2868-4FC5-861B-727DF29869DE}" fitToPage="1" state="hidden">
      <selection activeCell="A5" sqref="A5:D42"/>
      <pageMargins left="0.74803149606299213" right="0.74803149606299213" top="0.98425196850393704" bottom="0.98425196850393704" header="0.51181102362204722" footer="0.51181102362204722"/>
      <pageSetup paperSize="9" scale="79" orientation="portrait" r:id="rId1"/>
      <headerFooter alignWithMargins="0"/>
    </customSheetView>
    <customSheetView guid="{B43AB4DB-73B0-4E0B-B9A1-1D56E437D35E}" state="hidden">
      <selection activeCell="A5" sqref="A5:D42"/>
    </customSheetView>
  </customSheetViews>
  <phoneticPr fontId="4" type="noConversion"/>
  <pageMargins left="0.74803149606299213" right="0.74803149606299213" top="0.98425196850393704" bottom="0.98425196850393704" header="0.51181102362204722" footer="0.51181102362204722"/>
  <pageSetup paperSize="9" scale="79" orientation="portrait"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Quotation</vt:lpstr>
      <vt:lpstr>Land Type Definitions</vt:lpstr>
      <vt:lpstr>Rates</vt:lpstr>
      <vt:lpstr>Quotation!Print_Area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Ciara Bridgette</dc:creator>
  <cp:lastModifiedBy>James Burke (DUW)</cp:lastModifiedBy>
  <cp:lastPrinted>2021-12-07T14:36:26Z</cp:lastPrinted>
  <dcterms:created xsi:type="dcterms:W3CDTF">2013-07-16T11:26:07Z</dcterms:created>
  <dcterms:modified xsi:type="dcterms:W3CDTF">2026-03-27T15:00:06Z</dcterms:modified>
</cp:coreProperties>
</file>